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0065" activeTab="2"/>
  </bookViews>
  <sheets>
    <sheet name="Source Data" sheetId="4" r:id="rId1"/>
    <sheet name="NewCapacityCosting" sheetId="1" r:id="rId2"/>
    <sheet name="Summaries" sheetId="5" r:id="rId3"/>
  </sheets>
  <definedNames>
    <definedName name="_xlnm.Print_Area" localSheetId="1">NewCapacityCosting!$A$1:$J$412</definedName>
    <definedName name="_xlnm.Print_Area" localSheetId="2">Summaries!$A$3:$L$38</definedName>
  </definedNames>
  <calcPr calcId="125725"/>
</workbook>
</file>

<file path=xl/calcChain.xml><?xml version="1.0" encoding="utf-8"?>
<calcChain xmlns="http://schemas.openxmlformats.org/spreadsheetml/2006/main">
  <c r="E27" i="5"/>
  <c r="D27"/>
  <c r="C27"/>
  <c r="R88"/>
  <c r="Q88"/>
  <c r="P88"/>
  <c r="R87"/>
  <c r="Q87"/>
  <c r="P87"/>
  <c r="R86"/>
  <c r="Q86"/>
  <c r="P86"/>
  <c r="R85"/>
  <c r="Q85"/>
  <c r="P85"/>
  <c r="R84"/>
  <c r="Q84"/>
  <c r="P84"/>
  <c r="R83"/>
  <c r="Q83"/>
  <c r="P83"/>
  <c r="R82"/>
  <c r="Q82"/>
  <c r="P82"/>
  <c r="R81"/>
  <c r="Q81"/>
  <c r="P81"/>
  <c r="R80"/>
  <c r="Q80"/>
  <c r="P80"/>
  <c r="R79"/>
  <c r="Q79"/>
  <c r="P79"/>
  <c r="R78"/>
  <c r="Q78"/>
  <c r="P78"/>
  <c r="R77"/>
  <c r="Q77"/>
  <c r="P77"/>
  <c r="R76"/>
  <c r="Q76"/>
  <c r="P76"/>
  <c r="Q75"/>
  <c r="R75"/>
  <c r="P75"/>
  <c r="R74"/>
  <c r="Q74"/>
  <c r="P74"/>
  <c r="Q73"/>
  <c r="R73"/>
  <c r="P73"/>
  <c r="R72"/>
  <c r="Q72"/>
  <c r="P72"/>
  <c r="R71"/>
  <c r="Q71"/>
  <c r="P71"/>
  <c r="R70"/>
  <c r="Q70"/>
  <c r="P70"/>
  <c r="R69"/>
  <c r="Q69"/>
  <c r="P69"/>
  <c r="R68"/>
  <c r="Q68"/>
  <c r="P68"/>
  <c r="R67"/>
  <c r="Q67"/>
  <c r="P67"/>
  <c r="R66"/>
  <c r="Q66"/>
  <c r="P66"/>
  <c r="R65"/>
  <c r="Q65"/>
  <c r="P65"/>
  <c r="T68" i="1"/>
  <c r="S68"/>
  <c r="T67"/>
  <c r="S67"/>
  <c r="T66"/>
  <c r="S66"/>
  <c r="T88"/>
  <c r="S88"/>
  <c r="T87"/>
  <c r="S87"/>
  <c r="T86"/>
  <c r="S86"/>
  <c r="T85"/>
  <c r="S85"/>
  <c r="T84"/>
  <c r="S84"/>
  <c r="T83"/>
  <c r="S83"/>
  <c r="T82"/>
  <c r="S82"/>
  <c r="T80"/>
  <c r="S80"/>
  <c r="T79"/>
  <c r="S79"/>
  <c r="T78"/>
  <c r="S78"/>
  <c r="T77"/>
  <c r="S77"/>
  <c r="T76"/>
  <c r="S76"/>
  <c r="T75"/>
  <c r="S75"/>
  <c r="T74"/>
  <c r="S74"/>
  <c r="T73"/>
  <c r="S73"/>
  <c r="T72"/>
  <c r="S72"/>
  <c r="T71"/>
  <c r="S71"/>
  <c r="T70"/>
  <c r="S70"/>
  <c r="T69"/>
  <c r="S69"/>
  <c r="R88"/>
  <c r="R87"/>
  <c r="R86"/>
  <c r="R85"/>
  <c r="R84"/>
  <c r="R83"/>
  <c r="R82"/>
  <c r="R80"/>
  <c r="R79"/>
  <c r="R78"/>
  <c r="R77"/>
  <c r="R76"/>
  <c r="R75"/>
  <c r="R74"/>
  <c r="R73"/>
  <c r="R72"/>
  <c r="R71"/>
  <c r="R70"/>
  <c r="R69"/>
  <c r="R68"/>
  <c r="R67"/>
  <c r="R66"/>
  <c r="T65"/>
  <c r="S65"/>
  <c r="R65"/>
  <c r="J412"/>
  <c r="I412"/>
  <c r="H412"/>
  <c r="J395"/>
  <c r="I395"/>
  <c r="H395"/>
  <c r="J378"/>
  <c r="I378"/>
  <c r="H378"/>
  <c r="J361"/>
  <c r="I361"/>
  <c r="H361"/>
  <c r="J344"/>
  <c r="I344"/>
  <c r="H344"/>
  <c r="J327"/>
  <c r="I327"/>
  <c r="H327"/>
  <c r="J310"/>
  <c r="I310"/>
  <c r="H310"/>
  <c r="J276"/>
  <c r="I276"/>
  <c r="H276"/>
  <c r="J259"/>
  <c r="I259"/>
  <c r="H259"/>
  <c r="J242"/>
  <c r="I242"/>
  <c r="H242"/>
  <c r="J225"/>
  <c r="I225"/>
  <c r="H225"/>
  <c r="J208"/>
  <c r="I208"/>
  <c r="H208"/>
  <c r="J191"/>
  <c r="I191"/>
  <c r="H191"/>
  <c r="J174"/>
  <c r="I174"/>
  <c r="H174"/>
  <c r="J157"/>
  <c r="I157"/>
  <c r="H157"/>
  <c r="J140"/>
  <c r="I140"/>
  <c r="H140"/>
  <c r="J123"/>
  <c r="I123"/>
  <c r="H123"/>
  <c r="J106"/>
  <c r="I106"/>
  <c r="H106"/>
  <c r="J89"/>
  <c r="I89"/>
  <c r="H89"/>
  <c r="J72"/>
  <c r="I72"/>
  <c r="H72"/>
  <c r="J55"/>
  <c r="I55"/>
  <c r="H55"/>
  <c r="J38"/>
  <c r="I38"/>
  <c r="H38"/>
  <c r="J21"/>
  <c r="I21"/>
  <c r="H21"/>
  <c r="N20"/>
  <c r="N19"/>
  <c r="N18"/>
  <c r="N15"/>
  <c r="N14"/>
  <c r="N13"/>
  <c r="N12"/>
  <c r="N11"/>
  <c r="N10"/>
  <c r="N9"/>
  <c r="N8"/>
  <c r="N7"/>
  <c r="N6"/>
  <c r="M20"/>
  <c r="M19"/>
  <c r="M18"/>
  <c r="M15"/>
  <c r="M14"/>
  <c r="M13"/>
  <c r="M12"/>
  <c r="M11"/>
  <c r="M10"/>
  <c r="M9"/>
  <c r="M8"/>
  <c r="M7"/>
  <c r="M6"/>
  <c r="L20"/>
  <c r="L19"/>
  <c r="L18"/>
  <c r="L15"/>
  <c r="L14"/>
  <c r="L13"/>
  <c r="L12"/>
  <c r="L11"/>
  <c r="L10"/>
  <c r="L9"/>
  <c r="L8"/>
  <c r="L7"/>
  <c r="L6"/>
  <c r="N5"/>
  <c r="M5"/>
  <c r="L5"/>
  <c r="I340"/>
  <c r="H340"/>
  <c r="J17"/>
  <c r="I17"/>
  <c r="H17"/>
  <c r="H392"/>
  <c r="J390"/>
  <c r="I390"/>
  <c r="H390"/>
  <c r="J386"/>
  <c r="I386"/>
  <c r="H386"/>
  <c r="J384"/>
  <c r="I384"/>
  <c r="H384"/>
  <c r="J379"/>
  <c r="I379"/>
  <c r="H379"/>
  <c r="I23"/>
  <c r="I24"/>
  <c r="I57"/>
  <c r="I58"/>
  <c r="J76"/>
  <c r="J77"/>
  <c r="J75"/>
  <c r="I75"/>
  <c r="I76"/>
  <c r="I77"/>
  <c r="I78"/>
  <c r="I79"/>
  <c r="I80"/>
  <c r="I81"/>
  <c r="I74"/>
  <c r="H74"/>
  <c r="H75"/>
  <c r="H76"/>
  <c r="H10"/>
  <c r="J25"/>
  <c r="J26"/>
  <c r="J27"/>
  <c r="J28"/>
  <c r="J29"/>
  <c r="J30"/>
  <c r="J31"/>
  <c r="J32"/>
  <c r="J33"/>
  <c r="J34"/>
  <c r="J35"/>
  <c r="J36"/>
  <c r="J37"/>
  <c r="I25"/>
  <c r="I26"/>
  <c r="I27"/>
  <c r="I28"/>
  <c r="I29"/>
  <c r="I30"/>
  <c r="I31"/>
  <c r="I32"/>
  <c r="I33"/>
  <c r="I34"/>
  <c r="I35"/>
  <c r="I36"/>
  <c r="I37"/>
  <c r="H25"/>
  <c r="H26"/>
  <c r="H27"/>
  <c r="H28"/>
  <c r="H29"/>
  <c r="H30"/>
  <c r="H31"/>
  <c r="H32"/>
  <c r="H33"/>
  <c r="H34"/>
  <c r="H35"/>
  <c r="H36"/>
  <c r="H37"/>
  <c r="C344"/>
  <c r="C174"/>
  <c r="C412"/>
  <c r="D412"/>
  <c r="E412"/>
  <c r="C395"/>
  <c r="D395"/>
  <c r="E395"/>
  <c r="C378"/>
  <c r="D378"/>
  <c r="E378"/>
  <c r="C361"/>
  <c r="D361"/>
  <c r="E361"/>
  <c r="D344"/>
  <c r="E344"/>
  <c r="C327"/>
  <c r="D327"/>
  <c r="E327"/>
  <c r="C310"/>
  <c r="D310"/>
  <c r="E310"/>
  <c r="C293"/>
  <c r="D293"/>
  <c r="E293"/>
  <c r="C276"/>
  <c r="D276"/>
  <c r="E276"/>
  <c r="H243"/>
  <c r="H244"/>
  <c r="H245"/>
  <c r="H246"/>
  <c r="H247"/>
  <c r="H248"/>
  <c r="H249"/>
  <c r="H250"/>
  <c r="H251"/>
  <c r="I243"/>
  <c r="I244"/>
  <c r="I245"/>
  <c r="I246"/>
  <c r="I247"/>
  <c r="I248"/>
  <c r="I249"/>
  <c r="I250"/>
  <c r="I251"/>
  <c r="C259"/>
  <c r="D259"/>
  <c r="E259"/>
  <c r="H226"/>
  <c r="H227"/>
  <c r="H228"/>
  <c r="H229"/>
  <c r="H230"/>
  <c r="H231"/>
  <c r="H232"/>
  <c r="H233"/>
  <c r="H234"/>
  <c r="I226"/>
  <c r="I227"/>
  <c r="I228"/>
  <c r="I229"/>
  <c r="I230"/>
  <c r="I231"/>
  <c r="I232"/>
  <c r="I233"/>
  <c r="I234"/>
  <c r="C242"/>
  <c r="D242"/>
  <c r="E242"/>
  <c r="H209"/>
  <c r="H210"/>
  <c r="H211"/>
  <c r="H212"/>
  <c r="H213"/>
  <c r="H214"/>
  <c r="H215"/>
  <c r="H216"/>
  <c r="H217"/>
  <c r="I209"/>
  <c r="I210"/>
  <c r="I211"/>
  <c r="I212"/>
  <c r="I213"/>
  <c r="I214"/>
  <c r="I215"/>
  <c r="I216"/>
  <c r="I217"/>
  <c r="C225"/>
  <c r="D225"/>
  <c r="E225"/>
  <c r="H192"/>
  <c r="H193"/>
  <c r="H194"/>
  <c r="H195"/>
  <c r="H196"/>
  <c r="H197"/>
  <c r="H198"/>
  <c r="H199"/>
  <c r="H200"/>
  <c r="I192"/>
  <c r="I193"/>
  <c r="I194"/>
  <c r="I195"/>
  <c r="I196"/>
  <c r="I197"/>
  <c r="I198"/>
  <c r="I199"/>
  <c r="I200"/>
  <c r="C208"/>
  <c r="D208"/>
  <c r="E208"/>
  <c r="H175"/>
  <c r="H176"/>
  <c r="H177"/>
  <c r="H178"/>
  <c r="H179"/>
  <c r="H180"/>
  <c r="H181"/>
  <c r="H182"/>
  <c r="H183"/>
  <c r="I175"/>
  <c r="I176"/>
  <c r="I177"/>
  <c r="I178"/>
  <c r="I179"/>
  <c r="I180"/>
  <c r="I181"/>
  <c r="I182"/>
  <c r="I183"/>
  <c r="C191"/>
  <c r="D191"/>
  <c r="E191"/>
  <c r="H158"/>
  <c r="H159"/>
  <c r="H160"/>
  <c r="H161"/>
  <c r="H162"/>
  <c r="H163"/>
  <c r="H164"/>
  <c r="H165"/>
  <c r="H166"/>
  <c r="I158"/>
  <c r="I159"/>
  <c r="I160"/>
  <c r="I161"/>
  <c r="I162"/>
  <c r="I163"/>
  <c r="I164"/>
  <c r="I165"/>
  <c r="I166"/>
  <c r="D174"/>
  <c r="E174"/>
  <c r="H141"/>
  <c r="H142"/>
  <c r="H143"/>
  <c r="H144"/>
  <c r="H145"/>
  <c r="H146"/>
  <c r="H147"/>
  <c r="H148"/>
  <c r="H149"/>
  <c r="I141"/>
  <c r="I142"/>
  <c r="I143"/>
  <c r="I144"/>
  <c r="I145"/>
  <c r="I146"/>
  <c r="I147"/>
  <c r="I148"/>
  <c r="I149"/>
  <c r="C157"/>
  <c r="D157"/>
  <c r="E157"/>
  <c r="H124"/>
  <c r="H125"/>
  <c r="H126"/>
  <c r="H127"/>
  <c r="H128"/>
  <c r="H129"/>
  <c r="H130"/>
  <c r="H131"/>
  <c r="H132"/>
  <c r="I124"/>
  <c r="I125"/>
  <c r="I126"/>
  <c r="I127"/>
  <c r="I128"/>
  <c r="I129"/>
  <c r="I130"/>
  <c r="I131"/>
  <c r="I132"/>
  <c r="C140"/>
  <c r="D140"/>
  <c r="E140"/>
  <c r="H107"/>
  <c r="H108"/>
  <c r="H109"/>
  <c r="H110"/>
  <c r="H111"/>
  <c r="H112"/>
  <c r="H113"/>
  <c r="H114"/>
  <c r="H115"/>
  <c r="I107"/>
  <c r="I108"/>
  <c r="I109"/>
  <c r="I110"/>
  <c r="I111"/>
  <c r="I112"/>
  <c r="I113"/>
  <c r="I114"/>
  <c r="I115"/>
  <c r="C123"/>
  <c r="D123"/>
  <c r="E123"/>
  <c r="E106"/>
  <c r="H90"/>
  <c r="H91"/>
  <c r="H92"/>
  <c r="H93"/>
  <c r="H94"/>
  <c r="H95"/>
  <c r="H96"/>
  <c r="H97"/>
  <c r="H98"/>
  <c r="J90"/>
  <c r="J91"/>
  <c r="J92"/>
  <c r="J93"/>
  <c r="J94"/>
  <c r="J95"/>
  <c r="J96"/>
  <c r="J97"/>
  <c r="J98"/>
  <c r="C106"/>
  <c r="D106"/>
  <c r="H77"/>
  <c r="H78"/>
  <c r="H79"/>
  <c r="H80"/>
  <c r="H81"/>
  <c r="H82"/>
  <c r="H83"/>
  <c r="H84"/>
  <c r="H85"/>
  <c r="H86"/>
  <c r="H73"/>
  <c r="C89"/>
  <c r="D89"/>
  <c r="E89"/>
  <c r="E55"/>
  <c r="E38"/>
  <c r="D72"/>
  <c r="E72"/>
  <c r="H56"/>
  <c r="H57"/>
  <c r="H58"/>
  <c r="H59"/>
  <c r="H60"/>
  <c r="H61"/>
  <c r="H62"/>
  <c r="H63"/>
  <c r="H64"/>
  <c r="I56"/>
  <c r="I59"/>
  <c r="I60"/>
  <c r="I61"/>
  <c r="I62"/>
  <c r="I63"/>
  <c r="I64"/>
  <c r="J56"/>
  <c r="J57"/>
  <c r="J58"/>
  <c r="J59"/>
  <c r="J60"/>
  <c r="J61"/>
  <c r="J62"/>
  <c r="J63"/>
  <c r="J64"/>
  <c r="C72"/>
  <c r="D55"/>
  <c r="H39"/>
  <c r="H40"/>
  <c r="H41"/>
  <c r="H42"/>
  <c r="H43"/>
  <c r="H44"/>
  <c r="H45"/>
  <c r="H46"/>
  <c r="H47"/>
  <c r="I39"/>
  <c r="I40"/>
  <c r="I41"/>
  <c r="I42"/>
  <c r="I43"/>
  <c r="I44"/>
  <c r="I45"/>
  <c r="I46"/>
  <c r="I47"/>
  <c r="J39"/>
  <c r="J40"/>
  <c r="J41"/>
  <c r="J42"/>
  <c r="J43"/>
  <c r="J44"/>
  <c r="J45"/>
  <c r="J46"/>
  <c r="J47"/>
  <c r="C55"/>
  <c r="D38"/>
  <c r="I22"/>
  <c r="J22"/>
  <c r="J23"/>
  <c r="J24"/>
  <c r="I48"/>
  <c r="J48"/>
  <c r="I49"/>
  <c r="J49"/>
  <c r="I50"/>
  <c r="J50"/>
  <c r="I51"/>
  <c r="J51"/>
  <c r="I52"/>
  <c r="J52"/>
  <c r="I53"/>
  <c r="J53"/>
  <c r="I54"/>
  <c r="J54"/>
  <c r="I65"/>
  <c r="J65"/>
  <c r="I66"/>
  <c r="J66"/>
  <c r="I67"/>
  <c r="J67"/>
  <c r="I68"/>
  <c r="J68"/>
  <c r="I69"/>
  <c r="J69"/>
  <c r="I70"/>
  <c r="J70"/>
  <c r="I71"/>
  <c r="J71"/>
  <c r="I73"/>
  <c r="J73"/>
  <c r="J74"/>
  <c r="J78"/>
  <c r="J79"/>
  <c r="J80"/>
  <c r="J81"/>
  <c r="I82"/>
  <c r="J82"/>
  <c r="I83"/>
  <c r="J83"/>
  <c r="I84"/>
  <c r="J84"/>
  <c r="I85"/>
  <c r="J85"/>
  <c r="I86"/>
  <c r="J86"/>
  <c r="I87"/>
  <c r="J87"/>
  <c r="I88"/>
  <c r="J88"/>
  <c r="I90"/>
  <c r="I91"/>
  <c r="I92"/>
  <c r="I93"/>
  <c r="I94"/>
  <c r="I95"/>
  <c r="I96"/>
  <c r="I97"/>
  <c r="I98"/>
  <c r="I99"/>
  <c r="J99"/>
  <c r="I100"/>
  <c r="J100"/>
  <c r="I101"/>
  <c r="J101"/>
  <c r="I102"/>
  <c r="J102"/>
  <c r="I103"/>
  <c r="J103"/>
  <c r="I104"/>
  <c r="J104"/>
  <c r="I105"/>
  <c r="J105"/>
  <c r="J107"/>
  <c r="J108"/>
  <c r="J109"/>
  <c r="J110"/>
  <c r="J111"/>
  <c r="J112"/>
  <c r="J113"/>
  <c r="J114"/>
  <c r="J115"/>
  <c r="I116"/>
  <c r="J116"/>
  <c r="I117"/>
  <c r="J117"/>
  <c r="I118"/>
  <c r="J118"/>
  <c r="I119"/>
  <c r="J119"/>
  <c r="I120"/>
  <c r="J120"/>
  <c r="I121"/>
  <c r="J121"/>
  <c r="I122"/>
  <c r="J122"/>
  <c r="J124"/>
  <c r="J125"/>
  <c r="J126"/>
  <c r="J127"/>
  <c r="J128"/>
  <c r="J129"/>
  <c r="J130"/>
  <c r="J131"/>
  <c r="J132"/>
  <c r="I133"/>
  <c r="J133"/>
  <c r="I134"/>
  <c r="J134"/>
  <c r="I135"/>
  <c r="J135"/>
  <c r="I136"/>
  <c r="J136"/>
  <c r="I137"/>
  <c r="J137"/>
  <c r="I138"/>
  <c r="J138"/>
  <c r="I139"/>
  <c r="J139"/>
  <c r="J141"/>
  <c r="J142"/>
  <c r="J143"/>
  <c r="J144"/>
  <c r="J145"/>
  <c r="J146"/>
  <c r="J147"/>
  <c r="J148"/>
  <c r="J149"/>
  <c r="I150"/>
  <c r="J150"/>
  <c r="I151"/>
  <c r="J151"/>
  <c r="I152"/>
  <c r="J152"/>
  <c r="I153"/>
  <c r="J153"/>
  <c r="I154"/>
  <c r="J154"/>
  <c r="I155"/>
  <c r="J155"/>
  <c r="I156"/>
  <c r="J156"/>
  <c r="J158"/>
  <c r="J159"/>
  <c r="J160"/>
  <c r="J161"/>
  <c r="J162"/>
  <c r="J163"/>
  <c r="J164"/>
  <c r="J165"/>
  <c r="J166"/>
  <c r="I167"/>
  <c r="J167"/>
  <c r="I168"/>
  <c r="J168"/>
  <c r="I169"/>
  <c r="J169"/>
  <c r="I170"/>
  <c r="J170"/>
  <c r="I171"/>
  <c r="J171"/>
  <c r="I172"/>
  <c r="J172"/>
  <c r="I173"/>
  <c r="J173"/>
  <c r="J175"/>
  <c r="J176"/>
  <c r="J177"/>
  <c r="J178"/>
  <c r="J179"/>
  <c r="J180"/>
  <c r="J181"/>
  <c r="J182"/>
  <c r="J183"/>
  <c r="I184"/>
  <c r="J184"/>
  <c r="I185"/>
  <c r="J185"/>
  <c r="I186"/>
  <c r="J186"/>
  <c r="I187"/>
  <c r="J187"/>
  <c r="I188"/>
  <c r="J188"/>
  <c r="I189"/>
  <c r="J189"/>
  <c r="I190"/>
  <c r="J190"/>
  <c r="J192"/>
  <c r="J193"/>
  <c r="J194"/>
  <c r="J195"/>
  <c r="J196"/>
  <c r="J197"/>
  <c r="J198"/>
  <c r="J199"/>
  <c r="J200"/>
  <c r="I201"/>
  <c r="J201"/>
  <c r="I202"/>
  <c r="J202"/>
  <c r="I203"/>
  <c r="J203"/>
  <c r="I204"/>
  <c r="J204"/>
  <c r="I205"/>
  <c r="J205"/>
  <c r="I206"/>
  <c r="J206"/>
  <c r="I207"/>
  <c r="J207"/>
  <c r="J209"/>
  <c r="J210"/>
  <c r="J211"/>
  <c r="J212"/>
  <c r="J213"/>
  <c r="J214"/>
  <c r="J215"/>
  <c r="J216"/>
  <c r="J217"/>
  <c r="I218"/>
  <c r="J218"/>
  <c r="I219"/>
  <c r="J219"/>
  <c r="I220"/>
  <c r="J220"/>
  <c r="I221"/>
  <c r="J221"/>
  <c r="I222"/>
  <c r="J222"/>
  <c r="I223"/>
  <c r="J223"/>
  <c r="I224"/>
  <c r="J224"/>
  <c r="J226"/>
  <c r="J227"/>
  <c r="J228"/>
  <c r="J229"/>
  <c r="J230"/>
  <c r="J231"/>
  <c r="J232"/>
  <c r="J233"/>
  <c r="J234"/>
  <c r="I235"/>
  <c r="J235"/>
  <c r="I236"/>
  <c r="J236"/>
  <c r="I237"/>
  <c r="J237"/>
  <c r="I238"/>
  <c r="J238"/>
  <c r="I239"/>
  <c r="J239"/>
  <c r="I240"/>
  <c r="J240"/>
  <c r="I241"/>
  <c r="J241"/>
  <c r="J243"/>
  <c r="J244"/>
  <c r="J245"/>
  <c r="J246"/>
  <c r="J247"/>
  <c r="J248"/>
  <c r="J249"/>
  <c r="J250"/>
  <c r="J251"/>
  <c r="I252"/>
  <c r="J252"/>
  <c r="I253"/>
  <c r="J253"/>
  <c r="I254"/>
  <c r="J254"/>
  <c r="I255"/>
  <c r="J255"/>
  <c r="I256"/>
  <c r="J256"/>
  <c r="I257"/>
  <c r="J257"/>
  <c r="I258"/>
  <c r="J258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M16" s="1"/>
  <c r="J288"/>
  <c r="I289"/>
  <c r="M17" s="1"/>
  <c r="J289"/>
  <c r="N17" s="1"/>
  <c r="I290"/>
  <c r="J290"/>
  <c r="I291"/>
  <c r="J291"/>
  <c r="I292"/>
  <c r="J292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J340"/>
  <c r="I341"/>
  <c r="J341"/>
  <c r="I342"/>
  <c r="J342"/>
  <c r="I343"/>
  <c r="J343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80"/>
  <c r="J380"/>
  <c r="I381"/>
  <c r="J381"/>
  <c r="I382"/>
  <c r="J382"/>
  <c r="I383"/>
  <c r="J383"/>
  <c r="I385"/>
  <c r="J385"/>
  <c r="I387"/>
  <c r="J387"/>
  <c r="I388"/>
  <c r="J388"/>
  <c r="I389"/>
  <c r="J389"/>
  <c r="I391"/>
  <c r="J391"/>
  <c r="I392"/>
  <c r="J392"/>
  <c r="I393"/>
  <c r="J393"/>
  <c r="I394"/>
  <c r="J394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J6"/>
  <c r="I6"/>
  <c r="H6"/>
  <c r="J7"/>
  <c r="J8"/>
  <c r="J9"/>
  <c r="J11"/>
  <c r="J12"/>
  <c r="J13"/>
  <c r="J14"/>
  <c r="J15"/>
  <c r="J16"/>
  <c r="J18"/>
  <c r="J19"/>
  <c r="J20"/>
  <c r="J5"/>
  <c r="I7"/>
  <c r="I8"/>
  <c r="I9"/>
  <c r="I11"/>
  <c r="I12"/>
  <c r="I13"/>
  <c r="I14"/>
  <c r="I15"/>
  <c r="I16"/>
  <c r="I18"/>
  <c r="I19"/>
  <c r="I20"/>
  <c r="I5"/>
  <c r="E21"/>
  <c r="D21"/>
  <c r="H22"/>
  <c r="H23"/>
  <c r="H24"/>
  <c r="H48"/>
  <c r="H49"/>
  <c r="H50"/>
  <c r="H51"/>
  <c r="H52"/>
  <c r="H53"/>
  <c r="H54"/>
  <c r="H65"/>
  <c r="H66"/>
  <c r="H67"/>
  <c r="H68"/>
  <c r="H69"/>
  <c r="H70"/>
  <c r="H71"/>
  <c r="H87"/>
  <c r="H88"/>
  <c r="H99"/>
  <c r="H100"/>
  <c r="H101"/>
  <c r="H102"/>
  <c r="H103"/>
  <c r="H104"/>
  <c r="H105"/>
  <c r="H116"/>
  <c r="H117"/>
  <c r="H118"/>
  <c r="H119"/>
  <c r="H120"/>
  <c r="H121"/>
  <c r="H122"/>
  <c r="H133"/>
  <c r="H134"/>
  <c r="H135"/>
  <c r="H136"/>
  <c r="H137"/>
  <c r="H138"/>
  <c r="H139"/>
  <c r="H150"/>
  <c r="H151"/>
  <c r="H152"/>
  <c r="H153"/>
  <c r="H154"/>
  <c r="H155"/>
  <c r="H156"/>
  <c r="H167"/>
  <c r="H168"/>
  <c r="H169"/>
  <c r="H170"/>
  <c r="H171"/>
  <c r="H172"/>
  <c r="H173"/>
  <c r="H184"/>
  <c r="H185"/>
  <c r="H186"/>
  <c r="H187"/>
  <c r="H188"/>
  <c r="H189"/>
  <c r="H190"/>
  <c r="H201"/>
  <c r="H202"/>
  <c r="H203"/>
  <c r="H204"/>
  <c r="H205"/>
  <c r="H206"/>
  <c r="H207"/>
  <c r="H218"/>
  <c r="H219"/>
  <c r="H220"/>
  <c r="H221"/>
  <c r="H222"/>
  <c r="H223"/>
  <c r="H224"/>
  <c r="H235"/>
  <c r="H236"/>
  <c r="H237"/>
  <c r="H238"/>
  <c r="H239"/>
  <c r="H240"/>
  <c r="H241"/>
  <c r="H252"/>
  <c r="H253"/>
  <c r="H254"/>
  <c r="H255"/>
  <c r="H256"/>
  <c r="H257"/>
  <c r="H258"/>
  <c r="H260"/>
  <c r="H261"/>
  <c r="H262"/>
  <c r="H263"/>
  <c r="H264"/>
  <c r="H265"/>
  <c r="H266"/>
  <c r="H267"/>
  <c r="H268"/>
  <c r="H269"/>
  <c r="H270"/>
  <c r="H271"/>
  <c r="H272"/>
  <c r="H273"/>
  <c r="H274"/>
  <c r="H275"/>
  <c r="H277"/>
  <c r="H278"/>
  <c r="H279"/>
  <c r="H280"/>
  <c r="H281"/>
  <c r="H282"/>
  <c r="H283"/>
  <c r="H284"/>
  <c r="H285"/>
  <c r="H286"/>
  <c r="H287"/>
  <c r="H288"/>
  <c r="H289"/>
  <c r="L17" s="1"/>
  <c r="H290"/>
  <c r="H291"/>
  <c r="H292"/>
  <c r="H294"/>
  <c r="H295"/>
  <c r="H296"/>
  <c r="H297"/>
  <c r="H298"/>
  <c r="H299"/>
  <c r="H300"/>
  <c r="H301"/>
  <c r="H302"/>
  <c r="H303"/>
  <c r="H304"/>
  <c r="H305"/>
  <c r="H306"/>
  <c r="H307"/>
  <c r="H308"/>
  <c r="H309"/>
  <c r="H311"/>
  <c r="H312"/>
  <c r="H313"/>
  <c r="H314"/>
  <c r="H315"/>
  <c r="H316"/>
  <c r="H317"/>
  <c r="H318"/>
  <c r="H319"/>
  <c r="H320"/>
  <c r="H321"/>
  <c r="H322"/>
  <c r="H323"/>
  <c r="H324"/>
  <c r="H325"/>
  <c r="H326"/>
  <c r="H328"/>
  <c r="H329"/>
  <c r="H330"/>
  <c r="H331"/>
  <c r="H332"/>
  <c r="H333"/>
  <c r="H334"/>
  <c r="H335"/>
  <c r="H336"/>
  <c r="H337"/>
  <c r="H338"/>
  <c r="H339"/>
  <c r="H341"/>
  <c r="H342"/>
  <c r="H343"/>
  <c r="H345"/>
  <c r="H346"/>
  <c r="H347"/>
  <c r="H348"/>
  <c r="H349"/>
  <c r="H350"/>
  <c r="H351"/>
  <c r="H352"/>
  <c r="H353"/>
  <c r="H354"/>
  <c r="H355"/>
  <c r="H356"/>
  <c r="H357"/>
  <c r="H358"/>
  <c r="H359"/>
  <c r="H360"/>
  <c r="H362"/>
  <c r="H363"/>
  <c r="H364"/>
  <c r="H365"/>
  <c r="H366"/>
  <c r="H367"/>
  <c r="H368"/>
  <c r="H369"/>
  <c r="H370"/>
  <c r="H371"/>
  <c r="H372"/>
  <c r="H373"/>
  <c r="H374"/>
  <c r="H375"/>
  <c r="H376"/>
  <c r="H377"/>
  <c r="H380"/>
  <c r="H381"/>
  <c r="H382"/>
  <c r="H383"/>
  <c r="H385"/>
  <c r="H387"/>
  <c r="H388"/>
  <c r="H389"/>
  <c r="H391"/>
  <c r="H393"/>
  <c r="H394"/>
  <c r="H396"/>
  <c r="H397"/>
  <c r="H398"/>
  <c r="H399"/>
  <c r="H400"/>
  <c r="H401"/>
  <c r="H402"/>
  <c r="H403"/>
  <c r="H404"/>
  <c r="H405"/>
  <c r="H406"/>
  <c r="H407"/>
  <c r="H408"/>
  <c r="H409"/>
  <c r="H410"/>
  <c r="H411"/>
  <c r="H7"/>
  <c r="H8"/>
  <c r="H9"/>
  <c r="H11"/>
  <c r="H12"/>
  <c r="H13"/>
  <c r="H14"/>
  <c r="H15"/>
  <c r="H16"/>
  <c r="H18"/>
  <c r="H19"/>
  <c r="H20"/>
  <c r="H5"/>
  <c r="C38"/>
  <c r="C21"/>
  <c r="J10"/>
  <c r="I10"/>
  <c r="J293" l="1"/>
  <c r="T81" s="1"/>
  <c r="H293"/>
  <c r="R81" s="1"/>
  <c r="N16"/>
  <c r="L16"/>
  <c r="I293"/>
  <c r="S81" s="1"/>
</calcChain>
</file>

<file path=xl/sharedStrings.xml><?xml version="1.0" encoding="utf-8"?>
<sst xmlns="http://schemas.openxmlformats.org/spreadsheetml/2006/main" count="730" uniqueCount="123">
  <si>
    <t>Biomass</t>
  </si>
  <si>
    <t>CC</t>
  </si>
  <si>
    <t>CT</t>
  </si>
  <si>
    <t>Coal</t>
  </si>
  <si>
    <t>Geo-Thermal</t>
  </si>
  <si>
    <t>Hydro</t>
  </si>
  <si>
    <t>LFG</t>
  </si>
  <si>
    <t>Nuclear</t>
  </si>
  <si>
    <t>Pumped Storage</t>
  </si>
  <si>
    <t>PV</t>
  </si>
  <si>
    <t>Solar</t>
  </si>
  <si>
    <t>STOG</t>
  </si>
  <si>
    <t>Steam Wood</t>
  </si>
  <si>
    <t>Wind</t>
  </si>
  <si>
    <t>IGCC</t>
  </si>
  <si>
    <t>Wind OFFS</t>
  </si>
  <si>
    <t>ENT</t>
  </si>
  <si>
    <t>FRCC</t>
  </si>
  <si>
    <t>MAPP_US</t>
  </si>
  <si>
    <t>MISO_IN</t>
  </si>
  <si>
    <t>MISO_MI</t>
  </si>
  <si>
    <t>MISO_MO_IL</t>
  </si>
  <si>
    <t>MISO_W</t>
  </si>
  <si>
    <t>MISO_WUMS</t>
  </si>
  <si>
    <t>Nebraska</t>
  </si>
  <si>
    <t>NEISO</t>
  </si>
  <si>
    <t>Non-RTO-Midwest</t>
  </si>
  <si>
    <t>NYISO_A-F</t>
  </si>
  <si>
    <t>NYISO_GHI</t>
  </si>
  <si>
    <t>NYISO_JK</t>
  </si>
  <si>
    <t>PJM_E</t>
  </si>
  <si>
    <t>PJM_ROM</t>
  </si>
  <si>
    <t>PJM_ROR</t>
  </si>
  <si>
    <t>SOCO</t>
  </si>
  <si>
    <t>SPP-North</t>
  </si>
  <si>
    <t>SPP-South</t>
  </si>
  <si>
    <t>TVA</t>
  </si>
  <si>
    <t>VACAR</t>
  </si>
  <si>
    <t>IESO</t>
  </si>
  <si>
    <t>MAPP_CA</t>
  </si>
  <si>
    <t>For Task 10 Calculations:</t>
  </si>
  <si>
    <t xml:space="preserve"> - Include new Peak Gas and Oil with CT</t>
  </si>
  <si>
    <t xml:space="preserve"> - S3 Phase I NEEM had only near-term planned builds of coal, nuclear, hydro or pumped storage through 2030, set S3 Task 10 New Capacity to zero for these items</t>
  </si>
  <si>
    <t xml:space="preserve"> - To exclude near-term planned builds, include as New Task 10 Capacity only Incremental Amount of Capacity above S3 for Nuclear, Coal, Hydro, Pumped Storage</t>
  </si>
  <si>
    <t>NEEM Region</t>
  </si>
  <si>
    <t>Fuel Type</t>
  </si>
  <si>
    <t>New Capacity (MW)</t>
  </si>
  <si>
    <t>NEEM Regional Multiplier</t>
  </si>
  <si>
    <t>Total Cost ($)</t>
  </si>
  <si>
    <t xml:space="preserve">Total </t>
  </si>
  <si>
    <t>S1</t>
  </si>
  <si>
    <t>S2</t>
  </si>
  <si>
    <t>S3</t>
  </si>
  <si>
    <t>Base Capital Cost ($/MW)</t>
  </si>
  <si>
    <t xml:space="preserve"> - Hydro is assumed to have "1" as the multiplier across all NEEM regions</t>
  </si>
  <si>
    <t>EIPC New Capacity Capital Cost ($)</t>
  </si>
  <si>
    <t>Reference</t>
  </si>
  <si>
    <t>http://www.eipconline.com/Modeling_Results.html</t>
  </si>
  <si>
    <t>Future_3_Modeling_Assumptions_Master_6-21-2011 (Tab Exhibit9)</t>
  </si>
  <si>
    <t>Region</t>
  </si>
  <si>
    <t>Representative AEO Region</t>
  </si>
  <si>
    <t>Adv Coal</t>
  </si>
  <si>
    <t>CC F-Frame</t>
  </si>
  <si>
    <t>CC H-Frame</t>
  </si>
  <si>
    <t>CT F-Frame</t>
  </si>
  <si>
    <t>IGCC w/Seq</t>
  </si>
  <si>
    <t>Wind Offshr</t>
  </si>
  <si>
    <t>Photo-voltaic</t>
  </si>
  <si>
    <t>Solar Thermal</t>
  </si>
  <si>
    <t>Landfill Gas</t>
  </si>
  <si>
    <t>Bio-mass</t>
  </si>
  <si>
    <t>Geo-thermal</t>
  </si>
  <si>
    <t>Phoenix, Arizona</t>
  </si>
  <si>
    <t>AZ_NM_SNV_Coal</t>
  </si>
  <si>
    <t>Little Rock, Arkansas</t>
  </si>
  <si>
    <t>Houston, Texas</t>
  </si>
  <si>
    <t>ERCOT</t>
  </si>
  <si>
    <t>Tampa, Florida</t>
  </si>
  <si>
    <t>Bismarck, ND</t>
  </si>
  <si>
    <t>MAPP_US and MAPP_CA</t>
  </si>
  <si>
    <t>Indianapolis, Indiana</t>
  </si>
  <si>
    <t>Detroit, Michigan</t>
  </si>
  <si>
    <t>St. Louis, Missouri</t>
  </si>
  <si>
    <t>MISO_MO-IL</t>
  </si>
  <si>
    <t>St. Pual, Minnesota</t>
  </si>
  <si>
    <t>Green Bay, Wisconsin</t>
  </si>
  <si>
    <t>Omaha, Nebraska</t>
  </si>
  <si>
    <t>NE</t>
  </si>
  <si>
    <t>Average of 6-state region (see below)</t>
  </si>
  <si>
    <t>Louisville, Kentucky</t>
  </si>
  <si>
    <t>NonRTO_Midwest</t>
  </si>
  <si>
    <t>Sacramento, California</t>
  </si>
  <si>
    <t>NP15</t>
  </si>
  <si>
    <t>Salt Lake City, Utah</t>
  </si>
  <si>
    <t>NWPP_Coal</t>
  </si>
  <si>
    <t>Syracuse, New York</t>
  </si>
  <si>
    <t>NYISO_G-I</t>
  </si>
  <si>
    <t>New York City, New York</t>
  </si>
  <si>
    <t>NYISO_J-K</t>
  </si>
  <si>
    <t>OH (IESO)</t>
  </si>
  <si>
    <t>-</t>
  </si>
  <si>
    <t>Philadelphia, Pennsylvania</t>
  </si>
  <si>
    <t>Baltimore, Maryland</t>
  </si>
  <si>
    <t>Cincinnati, Ohio</t>
  </si>
  <si>
    <t>Denver, Colorado</t>
  </si>
  <si>
    <t>RMPA</t>
  </si>
  <si>
    <t>Atlanta, Georgia</t>
  </si>
  <si>
    <t>Los Angeles, California</t>
  </si>
  <si>
    <t>SP15</t>
  </si>
  <si>
    <t>Wichita, Kansas</t>
  </si>
  <si>
    <t>SPP_N</t>
  </si>
  <si>
    <t>SPP_S</t>
  </si>
  <si>
    <t>Knoxville, Tennessee</t>
  </si>
  <si>
    <t>Charlotte, North Carolina</t>
  </si>
  <si>
    <t>All-in Capital Cost w/o IDC ($2010/kW)</t>
  </si>
  <si>
    <t>Technology</t>
  </si>
  <si>
    <t>Advanced Coal</t>
  </si>
  <si>
    <t>IGCC w/seq</t>
  </si>
  <si>
    <t>Wind Offshore</t>
  </si>
  <si>
    <t>Photovoltaic</t>
  </si>
  <si>
    <t>Geothermal</t>
  </si>
  <si>
    <t>US Hydro</t>
  </si>
  <si>
    <t>Future_1_Modeling_Assumptions_Master_9-24-11 (Tabs Exhibit10))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</si>
</sst>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$&quot;#,##0"/>
  </numFmts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22">
    <xf numFmtId="0" fontId="0" fillId="0" borderId="0" xfId="0"/>
    <xf numFmtId="0" fontId="11" fillId="0" borderId="0" xfId="2"/>
    <xf numFmtId="3" fontId="11" fillId="0" borderId="0" xfId="2" applyNumberFormat="1"/>
    <xf numFmtId="0" fontId="3" fillId="0" borderId="0" xfId="2" applyFont="1"/>
    <xf numFmtId="0" fontId="11" fillId="0" borderId="0" xfId="2" applyAlignment="1">
      <alignment horizontal="center" wrapText="1"/>
    </xf>
    <xf numFmtId="0" fontId="1" fillId="0" borderId="0" xfId="0" applyFont="1"/>
    <xf numFmtId="0" fontId="4" fillId="0" borderId="0" xfId="2" applyFont="1"/>
    <xf numFmtId="0" fontId="5" fillId="0" borderId="0" xfId="2" applyFont="1"/>
    <xf numFmtId="164" fontId="0" fillId="0" borderId="0" xfId="0" applyNumberFormat="1"/>
    <xf numFmtId="3" fontId="6" fillId="0" borderId="0" xfId="2" applyNumberFormat="1" applyFont="1" applyFill="1"/>
    <xf numFmtId="3" fontId="11" fillId="0" borderId="0" xfId="2" applyNumberFormat="1" applyFill="1"/>
    <xf numFmtId="0" fontId="0" fillId="0" borderId="0" xfId="0" applyFill="1"/>
    <xf numFmtId="164" fontId="11" fillId="0" borderId="0" xfId="2" applyNumberFormat="1"/>
    <xf numFmtId="164" fontId="11" fillId="0" borderId="0" xfId="2" applyNumberFormat="1" applyFill="1"/>
    <xf numFmtId="164" fontId="11" fillId="0" borderId="0" xfId="2" applyNumberForma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2" borderId="0" xfId="0" applyFont="1" applyFill="1"/>
    <xf numFmtId="3" fontId="2" fillId="0" borderId="1" xfId="2" applyNumberFormat="1" applyFont="1" applyBorder="1"/>
    <xf numFmtId="3" fontId="11" fillId="0" borderId="1" xfId="2" applyNumberFormat="1" applyBorder="1"/>
    <xf numFmtId="164" fontId="11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2" fillId="3" borderId="1" xfId="2" applyNumberFormat="1" applyFont="1" applyFill="1" applyBorder="1"/>
    <xf numFmtId="3" fontId="11" fillId="3" borderId="1" xfId="2" applyNumberFormat="1" applyFill="1" applyBorder="1"/>
    <xf numFmtId="164" fontId="11" fillId="3" borderId="1" xfId="2" applyNumberFormat="1" applyFill="1" applyBorder="1"/>
    <xf numFmtId="3" fontId="8" fillId="2" borderId="1" xfId="2" applyNumberFormat="1" applyFont="1" applyFill="1" applyBorder="1"/>
    <xf numFmtId="164" fontId="8" fillId="2" borderId="1" xfId="2" applyNumberFormat="1" applyFont="1" applyFill="1" applyBorder="1"/>
    <xf numFmtId="3" fontId="11" fillId="2" borderId="1" xfId="2" applyNumberFormat="1" applyFill="1" applyBorder="1"/>
    <xf numFmtId="0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3" fontId="11" fillId="0" borderId="1" xfId="2" applyNumberFormat="1" applyFill="1" applyBorder="1"/>
    <xf numFmtId="164" fontId="11" fillId="0" borderId="1" xfId="2" applyNumberFormat="1" applyFill="1" applyBorder="1"/>
    <xf numFmtId="3" fontId="2" fillId="0" borderId="1" xfId="2" applyNumberFormat="1" applyFont="1" applyFill="1" applyBorder="1"/>
    <xf numFmtId="3" fontId="2" fillId="0" borderId="1" xfId="2" applyNumberFormat="1" applyFont="1" applyFill="1" applyBorder="1" applyAlignment="1">
      <alignment horizontal="right"/>
    </xf>
    <xf numFmtId="3" fontId="8" fillId="2" borderId="3" xfId="2" applyNumberFormat="1" applyFont="1" applyFill="1" applyBorder="1"/>
    <xf numFmtId="164" fontId="8" fillId="2" borderId="3" xfId="2" applyNumberFormat="1" applyFont="1" applyFill="1" applyBorder="1"/>
    <xf numFmtId="0" fontId="12" fillId="0" borderId="0" xfId="1" applyAlignment="1" applyProtection="1"/>
    <xf numFmtId="0" fontId="9" fillId="2" borderId="2" xfId="0" applyFont="1" applyFill="1" applyBorder="1"/>
    <xf numFmtId="0" fontId="0" fillId="0" borderId="2" xfId="0" applyFill="1" applyBorder="1"/>
    <xf numFmtId="0" fontId="9" fillId="2" borderId="4" xfId="0" applyFont="1" applyFill="1" applyBorder="1"/>
    <xf numFmtId="3" fontId="11" fillId="0" borderId="1" xfId="2" applyNumberFormat="1" applyFill="1" applyBorder="1"/>
    <xf numFmtId="164" fontId="11" fillId="0" borderId="1" xfId="2" applyNumberFormat="1" applyFill="1" applyBorder="1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9" fillId="2" borderId="10" xfId="0" applyFont="1" applyFill="1" applyBorder="1"/>
    <xf numFmtId="0" fontId="0" fillId="0" borderId="10" xfId="0" applyFill="1" applyBorder="1"/>
    <xf numFmtId="164" fontId="3" fillId="0" borderId="12" xfId="2" applyNumberFormat="1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3" fontId="11" fillId="0" borderId="12" xfId="2" applyNumberFormat="1" applyBorder="1"/>
    <xf numFmtId="3" fontId="11" fillId="0" borderId="12" xfId="2" applyNumberFormat="1" applyFill="1" applyBorder="1"/>
    <xf numFmtId="3" fontId="11" fillId="2" borderId="12" xfId="2" applyNumberFormat="1" applyFill="1" applyBorder="1"/>
    <xf numFmtId="0" fontId="0" fillId="0" borderId="9" xfId="0" applyFill="1" applyBorder="1"/>
    <xf numFmtId="0" fontId="0" fillId="0" borderId="13" xfId="0" applyFill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9" fillId="2" borderId="0" xfId="0" applyFont="1" applyFill="1" applyBorder="1"/>
    <xf numFmtId="0" fontId="0" fillId="0" borderId="0" xfId="0" applyFill="1" applyBorder="1"/>
    <xf numFmtId="164" fontId="3" fillId="0" borderId="0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3" fontId="11" fillId="0" borderId="0" xfId="2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0" fillId="0" borderId="1" xfId="0" applyNumberFormat="1" applyFill="1" applyBorder="1"/>
    <xf numFmtId="3" fontId="11" fillId="0" borderId="0" xfId="2" applyNumberFormat="1" applyFill="1" applyBorder="1"/>
    <xf numFmtId="0" fontId="9" fillId="0" borderId="0" xfId="0" applyFont="1" applyFill="1"/>
    <xf numFmtId="0" fontId="13" fillId="0" borderId="1" xfId="0" applyFont="1" applyFill="1" applyBorder="1"/>
    <xf numFmtId="165" fontId="13" fillId="0" borderId="1" xfId="0" applyNumberFormat="1" applyFont="1" applyFill="1" applyBorder="1"/>
    <xf numFmtId="3" fontId="2" fillId="0" borderId="0" xfId="2" applyNumberFormat="1" applyFont="1" applyBorder="1"/>
    <xf numFmtId="164" fontId="11" fillId="0" borderId="0" xfId="2" applyNumberFormat="1" applyBorder="1"/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Fill="1" applyBorder="1"/>
    <xf numFmtId="164" fontId="11" fillId="0" borderId="0" xfId="2" applyNumberFormat="1" applyFill="1" applyBorder="1"/>
    <xf numFmtId="3" fontId="8" fillId="2" borderId="0" xfId="2" applyNumberFormat="1" applyFont="1" applyFill="1" applyBorder="1"/>
    <xf numFmtId="164" fontId="8" fillId="2" borderId="0" xfId="2" applyNumberFormat="1" applyFont="1" applyFill="1" applyBorder="1"/>
    <xf numFmtId="3" fontId="2" fillId="0" borderId="0" xfId="2" applyNumberFormat="1" applyFont="1" applyFill="1" applyBorder="1" applyAlignment="1">
      <alignment horizontal="right"/>
    </xf>
    <xf numFmtId="3" fontId="2" fillId="3" borderId="0" xfId="2" applyNumberFormat="1" applyFont="1" applyFill="1" applyBorder="1"/>
    <xf numFmtId="3" fontId="11" fillId="3" borderId="0" xfId="2" applyNumberFormat="1" applyFill="1" applyBorder="1"/>
    <xf numFmtId="164" fontId="11" fillId="3" borderId="0" xfId="2" applyNumberFormat="1" applyFill="1" applyBorder="1"/>
    <xf numFmtId="0" fontId="11" fillId="0" borderId="0" xfId="2" applyBorder="1"/>
    <xf numFmtId="3" fontId="6" fillId="0" borderId="0" xfId="2" applyNumberFormat="1" applyFont="1" applyFill="1" applyBorder="1"/>
    <xf numFmtId="0" fontId="3" fillId="0" borderId="0" xfId="2" applyFont="1" applyBorder="1"/>
    <xf numFmtId="0" fontId="11" fillId="0" borderId="0" xfId="2" applyBorder="1" applyAlignment="1">
      <alignment horizontal="center" wrapText="1"/>
    </xf>
    <xf numFmtId="164" fontId="11" fillId="0" borderId="0" xfId="2" applyNumberFormat="1" applyBorder="1" applyAlignment="1">
      <alignment horizontal="center" wrapText="1"/>
    </xf>
    <xf numFmtId="3" fontId="8" fillId="0" borderId="0" xfId="2" applyNumberFormat="1" applyFont="1" applyFill="1" applyBorder="1"/>
    <xf numFmtId="164" fontId="8" fillId="0" borderId="0" xfId="2" applyNumberFormat="1" applyFon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0" fontId="11" fillId="0" borderId="5" xfId="2" applyFill="1" applyBorder="1" applyAlignment="1">
      <alignment horizontal="center" vertical="center" wrapText="1"/>
    </xf>
    <xf numFmtId="0" fontId="0" fillId="0" borderId="0" xfId="0" applyBorder="1" applyAlignment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" xfId="2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0" fontId="11" fillId="0" borderId="6" xfId="2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11" fillId="0" borderId="0" xfId="2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11" fillId="0" borderId="0" xfId="2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pconline.com/Modeling_Result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opLeftCell="A25" workbookViewId="0">
      <selection activeCell="R19" sqref="R19"/>
    </sheetView>
  </sheetViews>
  <sheetFormatPr defaultRowHeight="15"/>
  <cols>
    <col min="1" max="2" width="35.140625" customWidth="1"/>
    <col min="5" max="5" width="10.28515625" customWidth="1"/>
    <col min="16" max="17" width="14.28515625" customWidth="1"/>
  </cols>
  <sheetData>
    <row r="1" spans="1:21" s="5" customFormat="1">
      <c r="B1" s="7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B2" s="6" t="s">
        <v>41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B3" s="6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B4" s="6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B5" s="6" t="s">
        <v>54</v>
      </c>
    </row>
    <row r="7" spans="1:21">
      <c r="A7" t="s">
        <v>56</v>
      </c>
    </row>
    <row r="8" spans="1:21">
      <c r="A8" s="35" t="s">
        <v>57</v>
      </c>
    </row>
    <row r="9" spans="1:21">
      <c r="A9" t="s">
        <v>122</v>
      </c>
    </row>
    <row r="10" spans="1:21" ht="15.75" thickBot="1"/>
    <row r="11" spans="1:21">
      <c r="A11" s="91" t="s">
        <v>60</v>
      </c>
      <c r="B11" s="92" t="s">
        <v>44</v>
      </c>
      <c r="C11" s="92" t="s">
        <v>7</v>
      </c>
      <c r="D11" s="92" t="s">
        <v>61</v>
      </c>
      <c r="E11" s="92" t="s">
        <v>62</v>
      </c>
      <c r="F11" s="92" t="s">
        <v>63</v>
      </c>
      <c r="G11" s="92" t="s">
        <v>64</v>
      </c>
      <c r="H11" s="92" t="s">
        <v>14</v>
      </c>
      <c r="I11" s="92" t="s">
        <v>65</v>
      </c>
      <c r="J11" s="92" t="s">
        <v>13</v>
      </c>
      <c r="K11" s="92" t="s">
        <v>66</v>
      </c>
      <c r="L11" s="92" t="s">
        <v>67</v>
      </c>
      <c r="M11" s="92" t="s">
        <v>68</v>
      </c>
      <c r="N11" s="92" t="s">
        <v>69</v>
      </c>
      <c r="O11" s="92" t="s">
        <v>70</v>
      </c>
      <c r="P11" s="93" t="s">
        <v>71</v>
      </c>
    </row>
    <row r="12" spans="1:21">
      <c r="A12" s="94" t="s">
        <v>72</v>
      </c>
      <c r="B12" s="60" t="s">
        <v>73</v>
      </c>
      <c r="C12" s="60">
        <v>0.97599999999999998</v>
      </c>
      <c r="D12" s="60">
        <v>0.94299999999999995</v>
      </c>
      <c r="E12" s="60">
        <v>1.026</v>
      </c>
      <c r="F12" s="60">
        <v>1.026</v>
      </c>
      <c r="G12" s="60">
        <v>1.044</v>
      </c>
      <c r="H12" s="60">
        <v>0.95399999999999996</v>
      </c>
      <c r="I12" s="60">
        <v>0.94499999999999995</v>
      </c>
      <c r="J12" s="60">
        <v>0.97599999999999998</v>
      </c>
      <c r="K12" s="60">
        <v>1</v>
      </c>
      <c r="L12" s="60">
        <v>0.93799999999999994</v>
      </c>
      <c r="M12" s="60">
        <v>0.91100000000000003</v>
      </c>
      <c r="N12" s="60">
        <v>0.95499999999999996</v>
      </c>
      <c r="O12" s="60">
        <v>1</v>
      </c>
      <c r="P12" s="95">
        <v>0.97</v>
      </c>
    </row>
    <row r="13" spans="1:21">
      <c r="A13" s="94" t="s">
        <v>74</v>
      </c>
      <c r="B13" s="60" t="s">
        <v>16</v>
      </c>
      <c r="C13" s="60">
        <v>0.97499999999999998</v>
      </c>
      <c r="D13" s="60">
        <v>0.94099999999999995</v>
      </c>
      <c r="E13" s="60">
        <v>0.92500000000000004</v>
      </c>
      <c r="F13" s="60">
        <v>0.93300000000000005</v>
      </c>
      <c r="G13" s="60">
        <v>0.96599999999999997</v>
      </c>
      <c r="H13" s="60">
        <v>0.95199999999999996</v>
      </c>
      <c r="I13" s="60">
        <v>0.94299999999999995</v>
      </c>
      <c r="J13" s="60">
        <v>0.97499999999999998</v>
      </c>
      <c r="K13" s="60">
        <v>1</v>
      </c>
      <c r="L13" s="60">
        <v>0.93500000000000005</v>
      </c>
      <c r="M13" s="60">
        <v>0.90700000000000003</v>
      </c>
      <c r="N13" s="60">
        <v>0.95299999999999996</v>
      </c>
      <c r="O13" s="60">
        <v>0.91900000000000004</v>
      </c>
      <c r="P13" s="95">
        <v>1</v>
      </c>
    </row>
    <row r="14" spans="1:21">
      <c r="A14" s="94" t="s">
        <v>75</v>
      </c>
      <c r="B14" s="60" t="s">
        <v>76</v>
      </c>
      <c r="C14" s="60">
        <v>0.96099999999999997</v>
      </c>
      <c r="D14" s="60">
        <v>0.89700000000000002</v>
      </c>
      <c r="E14" s="60">
        <v>0.91200000000000003</v>
      </c>
      <c r="F14" s="60">
        <v>0.91500000000000004</v>
      </c>
      <c r="G14" s="60">
        <v>1.012</v>
      </c>
      <c r="H14" s="60">
        <v>0.91500000000000004</v>
      </c>
      <c r="I14" s="60">
        <v>0.90700000000000003</v>
      </c>
      <c r="J14" s="60">
        <v>0.95199999999999996</v>
      </c>
      <c r="K14" s="60">
        <v>0.91800000000000004</v>
      </c>
      <c r="L14" s="60">
        <v>0.89900000000000002</v>
      </c>
      <c r="M14" s="60">
        <v>0.85799999999999998</v>
      </c>
      <c r="N14" s="60">
        <v>0.92700000000000005</v>
      </c>
      <c r="O14" s="60">
        <v>0.88400000000000001</v>
      </c>
      <c r="P14" s="95">
        <v>1</v>
      </c>
    </row>
    <row r="15" spans="1:21">
      <c r="A15" s="94" t="s">
        <v>77</v>
      </c>
      <c r="B15" s="60" t="s">
        <v>17</v>
      </c>
      <c r="C15" s="60">
        <v>0.97899999999999998</v>
      </c>
      <c r="D15" s="60">
        <v>0.94599999999999995</v>
      </c>
      <c r="E15" s="60">
        <v>0.94</v>
      </c>
      <c r="F15" s="60">
        <v>0.94199999999999995</v>
      </c>
      <c r="G15" s="60">
        <v>0.95399999999999996</v>
      </c>
      <c r="H15" s="60">
        <v>0.95599999999999996</v>
      </c>
      <c r="I15" s="60">
        <v>0.95499999999999996</v>
      </c>
      <c r="J15" s="60">
        <v>0.97799999999999998</v>
      </c>
      <c r="K15" s="60">
        <v>1</v>
      </c>
      <c r="L15" s="60">
        <v>0.95499999999999996</v>
      </c>
      <c r="M15" s="60">
        <v>0.93600000000000005</v>
      </c>
      <c r="N15" s="60">
        <v>0.96699999999999997</v>
      </c>
      <c r="O15" s="60">
        <v>0.94299999999999995</v>
      </c>
      <c r="P15" s="95">
        <v>1</v>
      </c>
    </row>
    <row r="16" spans="1:21">
      <c r="A16" s="94" t="s">
        <v>78</v>
      </c>
      <c r="B16" s="60" t="s">
        <v>79</v>
      </c>
      <c r="C16" s="60">
        <v>0.96699999999999997</v>
      </c>
      <c r="D16" s="60">
        <v>0.91300000000000003</v>
      </c>
      <c r="E16" s="60">
        <v>0.94599999999999995</v>
      </c>
      <c r="F16" s="60">
        <v>0.94799999999999995</v>
      </c>
      <c r="G16" s="60">
        <v>1.0129999999999999</v>
      </c>
      <c r="H16" s="60">
        <v>0.92800000000000005</v>
      </c>
      <c r="I16" s="60">
        <v>0.92200000000000004</v>
      </c>
      <c r="J16" s="60">
        <v>1.0209999999999999</v>
      </c>
      <c r="K16" s="60">
        <v>1</v>
      </c>
      <c r="L16" s="60">
        <v>0.94699999999999995</v>
      </c>
      <c r="M16" s="60">
        <v>0.91200000000000003</v>
      </c>
      <c r="N16" s="60">
        <v>0.94399999999999995</v>
      </c>
      <c r="O16" s="60">
        <v>0.90300000000000002</v>
      </c>
      <c r="P16" s="95">
        <v>1</v>
      </c>
    </row>
    <row r="17" spans="1:16">
      <c r="A17" s="94" t="s">
        <v>80</v>
      </c>
      <c r="B17" s="60" t="s">
        <v>19</v>
      </c>
      <c r="C17" s="60">
        <v>1.02</v>
      </c>
      <c r="D17" s="60">
        <v>1.0349999999999999</v>
      </c>
      <c r="E17" s="60">
        <v>1.0089999999999999</v>
      </c>
      <c r="F17" s="60">
        <v>1.0089999999999999</v>
      </c>
      <c r="G17" s="60">
        <v>1.0169999999999999</v>
      </c>
      <c r="H17" s="60">
        <v>1.0329999999999999</v>
      </c>
      <c r="I17" s="60">
        <v>1.012</v>
      </c>
      <c r="J17" s="60">
        <v>1.0029999999999999</v>
      </c>
      <c r="K17" s="60">
        <v>0.99</v>
      </c>
      <c r="L17" s="60">
        <v>0.98799999999999999</v>
      </c>
      <c r="M17" s="60">
        <v>0.98099999999999998</v>
      </c>
      <c r="N17" s="60">
        <v>0.99099999999999999</v>
      </c>
      <c r="O17" s="60">
        <v>1.0149999999999999</v>
      </c>
      <c r="P17" s="95">
        <v>1</v>
      </c>
    </row>
    <row r="18" spans="1:16">
      <c r="A18" s="94" t="s">
        <v>81</v>
      </c>
      <c r="B18" s="60" t="s">
        <v>20</v>
      </c>
      <c r="C18" s="60">
        <v>1.016</v>
      </c>
      <c r="D18" s="60">
        <v>1.04</v>
      </c>
      <c r="E18" s="60">
        <v>1.0529999999999999</v>
      </c>
      <c r="F18" s="60">
        <v>1.052</v>
      </c>
      <c r="G18" s="60">
        <v>0.97</v>
      </c>
      <c r="H18" s="60">
        <v>1.0349999999999999</v>
      </c>
      <c r="I18" s="60">
        <v>1.0349999999999999</v>
      </c>
      <c r="J18" s="60">
        <v>1.0269999999999999</v>
      </c>
      <c r="K18" s="60">
        <v>1.028</v>
      </c>
      <c r="L18" s="60">
        <v>1.034</v>
      </c>
      <c r="M18" s="60">
        <v>1.048</v>
      </c>
      <c r="N18" s="60">
        <v>1.0269999999999999</v>
      </c>
      <c r="O18" s="60">
        <v>1.0389999999999999</v>
      </c>
      <c r="P18" s="95">
        <v>1</v>
      </c>
    </row>
    <row r="19" spans="1:16">
      <c r="A19" s="94" t="s">
        <v>82</v>
      </c>
      <c r="B19" s="60" t="s">
        <v>83</v>
      </c>
      <c r="C19" s="60">
        <v>1.028</v>
      </c>
      <c r="D19" s="60">
        <v>1.077</v>
      </c>
      <c r="E19" s="60">
        <v>1.056</v>
      </c>
      <c r="F19" s="60">
        <v>1.054</v>
      </c>
      <c r="G19" s="60">
        <v>1.01</v>
      </c>
      <c r="H19" s="60">
        <v>1.069</v>
      </c>
      <c r="I19" s="60">
        <v>1.0549999999999999</v>
      </c>
      <c r="J19" s="60">
        <v>1.036</v>
      </c>
      <c r="K19" s="60">
        <v>1</v>
      </c>
      <c r="L19" s="60">
        <v>1.044</v>
      </c>
      <c r="M19" s="60">
        <v>1.0569999999999999</v>
      </c>
      <c r="N19" s="60">
        <v>1.03</v>
      </c>
      <c r="O19" s="60">
        <v>1.0469999999999999</v>
      </c>
      <c r="P19" s="95">
        <v>1</v>
      </c>
    </row>
    <row r="20" spans="1:16">
      <c r="A20" s="94" t="s">
        <v>84</v>
      </c>
      <c r="B20" s="60" t="s">
        <v>22</v>
      </c>
      <c r="C20" s="60">
        <v>1.0189999999999999</v>
      </c>
      <c r="D20" s="60">
        <v>1.0409999999999999</v>
      </c>
      <c r="E20" s="60">
        <v>1.0449999999999999</v>
      </c>
      <c r="F20" s="60">
        <v>1.044</v>
      </c>
      <c r="G20" s="60">
        <v>0.99399999999999999</v>
      </c>
      <c r="H20" s="60">
        <v>1.036</v>
      </c>
      <c r="I20" s="60">
        <v>1.034</v>
      </c>
      <c r="J20" s="60">
        <v>1.075</v>
      </c>
      <c r="K20" s="60">
        <v>1.048</v>
      </c>
      <c r="L20" s="60">
        <v>1.06</v>
      </c>
      <c r="M20" s="60">
        <v>1.0720000000000001</v>
      </c>
      <c r="N20" s="60">
        <v>1.0229999999999999</v>
      </c>
      <c r="O20" s="60">
        <v>1.0429999999999999</v>
      </c>
      <c r="P20" s="95">
        <v>1</v>
      </c>
    </row>
    <row r="21" spans="1:16">
      <c r="A21" s="94" t="s">
        <v>85</v>
      </c>
      <c r="B21" s="60" t="s">
        <v>23</v>
      </c>
      <c r="C21" s="60">
        <v>1.01</v>
      </c>
      <c r="D21" s="60">
        <v>1.006</v>
      </c>
      <c r="E21" s="60">
        <v>0.98699999999999999</v>
      </c>
      <c r="F21" s="60">
        <v>0.98699999999999999</v>
      </c>
      <c r="G21" s="60">
        <v>0.94799999999999995</v>
      </c>
      <c r="H21" s="60">
        <v>1.008</v>
      </c>
      <c r="I21" s="60">
        <v>0.98899999999999999</v>
      </c>
      <c r="J21" s="60">
        <v>0.99</v>
      </c>
      <c r="K21" s="60">
        <v>0.97299999999999998</v>
      </c>
      <c r="L21" s="60">
        <v>0.96599999999999997</v>
      </c>
      <c r="M21" s="60">
        <v>0.95099999999999996</v>
      </c>
      <c r="N21" s="60">
        <v>0.97699999999999998</v>
      </c>
      <c r="O21" s="60">
        <v>0.99</v>
      </c>
      <c r="P21" s="95">
        <v>1</v>
      </c>
    </row>
    <row r="22" spans="1:16">
      <c r="A22" s="94" t="s">
        <v>86</v>
      </c>
      <c r="B22" s="60" t="s">
        <v>87</v>
      </c>
      <c r="C22" s="60">
        <v>0.98499999999999999</v>
      </c>
      <c r="D22" s="60">
        <v>0.96099999999999997</v>
      </c>
      <c r="E22" s="60">
        <v>0.98499999999999999</v>
      </c>
      <c r="F22" s="60">
        <v>0.98599999999999999</v>
      </c>
      <c r="G22" s="60">
        <v>1.343</v>
      </c>
      <c r="H22" s="60">
        <v>0.96899999999999997</v>
      </c>
      <c r="I22" s="60">
        <v>0.96199999999999997</v>
      </c>
      <c r="J22" s="60">
        <v>1.0349999999999999</v>
      </c>
      <c r="K22" s="60">
        <v>1</v>
      </c>
      <c r="L22" s="60">
        <v>0.98299999999999998</v>
      </c>
      <c r="M22" s="60">
        <v>0.96499999999999997</v>
      </c>
      <c r="N22" s="60">
        <v>0.97</v>
      </c>
      <c r="O22" s="60">
        <v>0.94899999999999995</v>
      </c>
      <c r="P22" s="95">
        <v>1</v>
      </c>
    </row>
    <row r="23" spans="1:16">
      <c r="A23" s="94" t="s">
        <v>88</v>
      </c>
      <c r="B23" s="60" t="s">
        <v>25</v>
      </c>
      <c r="C23" s="60">
        <v>1.0529999999999999</v>
      </c>
      <c r="D23" s="60">
        <v>1.111</v>
      </c>
      <c r="E23" s="60">
        <v>1.1559999999999999</v>
      </c>
      <c r="F23" s="60">
        <v>1.153</v>
      </c>
      <c r="G23" s="60">
        <v>1.083</v>
      </c>
      <c r="H23" s="60">
        <v>1.0960000000000001</v>
      </c>
      <c r="I23" s="60">
        <v>1.0609999999999999</v>
      </c>
      <c r="J23" s="60">
        <v>1.05</v>
      </c>
      <c r="K23" s="60">
        <v>1.0309999999999999</v>
      </c>
      <c r="L23" s="60">
        <v>1.032</v>
      </c>
      <c r="M23" s="60">
        <v>1.0349999999999999</v>
      </c>
      <c r="N23" s="60">
        <v>1.016</v>
      </c>
      <c r="O23" s="60">
        <v>1.0740000000000001</v>
      </c>
      <c r="P23" s="95">
        <v>1</v>
      </c>
    </row>
    <row r="24" spans="1:16">
      <c r="A24" s="94" t="s">
        <v>89</v>
      </c>
      <c r="B24" s="60" t="s">
        <v>90</v>
      </c>
      <c r="C24" s="60">
        <v>0.97599999999999998</v>
      </c>
      <c r="D24" s="60">
        <v>0.93899999999999995</v>
      </c>
      <c r="E24" s="60">
        <v>0.94599999999999995</v>
      </c>
      <c r="F24" s="60">
        <v>0.94799999999999995</v>
      </c>
      <c r="G24" s="60">
        <v>0.95399999999999996</v>
      </c>
      <c r="H24" s="60">
        <v>0.95099999999999996</v>
      </c>
      <c r="I24" s="60">
        <v>0.94199999999999995</v>
      </c>
      <c r="J24" s="60">
        <v>0.97099999999999997</v>
      </c>
      <c r="K24" s="60">
        <v>1</v>
      </c>
      <c r="L24" s="60">
        <v>0.93400000000000005</v>
      </c>
      <c r="M24" s="60">
        <v>0.90600000000000003</v>
      </c>
      <c r="N24" s="60">
        <v>0.95199999999999996</v>
      </c>
      <c r="O24" s="60">
        <v>0.92400000000000004</v>
      </c>
      <c r="P24" s="95">
        <v>1</v>
      </c>
    </row>
    <row r="25" spans="1:16">
      <c r="A25" s="94" t="s">
        <v>91</v>
      </c>
      <c r="B25" s="60" t="s">
        <v>92</v>
      </c>
      <c r="C25" s="60">
        <v>1.0649999999999999</v>
      </c>
      <c r="D25" s="60">
        <v>1.157</v>
      </c>
      <c r="E25" s="60">
        <v>1.2050000000000001</v>
      </c>
      <c r="F25" s="60">
        <v>1.1990000000000001</v>
      </c>
      <c r="G25" s="60">
        <v>1.0129999999999999</v>
      </c>
      <c r="H25" s="60">
        <v>1.137</v>
      </c>
      <c r="I25" s="60">
        <v>1.111</v>
      </c>
      <c r="J25" s="60">
        <v>1.105</v>
      </c>
      <c r="K25" s="60">
        <v>1</v>
      </c>
      <c r="L25" s="60">
        <v>1.105</v>
      </c>
      <c r="M25" s="60">
        <v>1.133</v>
      </c>
      <c r="N25" s="60">
        <v>1.0569999999999999</v>
      </c>
      <c r="O25" s="60">
        <v>1.119</v>
      </c>
      <c r="P25" s="95">
        <v>1.054</v>
      </c>
    </row>
    <row r="26" spans="1:16">
      <c r="A26" s="94" t="s">
        <v>93</v>
      </c>
      <c r="B26" s="60" t="s">
        <v>94</v>
      </c>
      <c r="C26" s="60">
        <v>0.98499999999999999</v>
      </c>
      <c r="D26" s="60">
        <v>0.96699999999999997</v>
      </c>
      <c r="E26" s="60">
        <v>0.96</v>
      </c>
      <c r="F26" s="60">
        <v>0.96199999999999997</v>
      </c>
      <c r="G26" s="60">
        <v>1.0469999999999999</v>
      </c>
      <c r="H26" s="60">
        <v>0.97599999999999998</v>
      </c>
      <c r="I26" s="60">
        <v>0.95399999999999996</v>
      </c>
      <c r="J26" s="60">
        <v>1.0369999999999999</v>
      </c>
      <c r="K26" s="60">
        <v>1</v>
      </c>
      <c r="L26" s="60">
        <v>0.96199999999999997</v>
      </c>
      <c r="M26" s="60">
        <v>0.93100000000000005</v>
      </c>
      <c r="N26" s="60">
        <v>0.95099999999999996</v>
      </c>
      <c r="O26" s="60">
        <v>1</v>
      </c>
      <c r="P26" s="95">
        <v>0.97099999999999997</v>
      </c>
    </row>
    <row r="27" spans="1:16">
      <c r="A27" s="94" t="s">
        <v>95</v>
      </c>
      <c r="B27" s="60" t="s">
        <v>27</v>
      </c>
      <c r="C27" s="60">
        <v>1.0660000000000001</v>
      </c>
      <c r="D27" s="60">
        <v>1.1200000000000001</v>
      </c>
      <c r="E27" s="60">
        <v>1.163</v>
      </c>
      <c r="F27" s="60">
        <v>1.159</v>
      </c>
      <c r="G27" s="60">
        <v>1.056</v>
      </c>
      <c r="H27" s="60">
        <v>1.1080000000000001</v>
      </c>
      <c r="I27" s="60">
        <v>1.0549999999999999</v>
      </c>
      <c r="J27" s="60">
        <v>1.008</v>
      </c>
      <c r="K27" s="60">
        <v>0.98799999999999999</v>
      </c>
      <c r="L27" s="60">
        <v>0.98599999999999999</v>
      </c>
      <c r="M27" s="60">
        <v>0.97599999999999998</v>
      </c>
      <c r="N27" s="60">
        <v>0.996</v>
      </c>
      <c r="O27" s="60">
        <v>1.075</v>
      </c>
      <c r="P27" s="95">
        <v>1</v>
      </c>
    </row>
    <row r="28" spans="1:16">
      <c r="A28" s="94" t="s">
        <v>95</v>
      </c>
      <c r="B28" s="60" t="s">
        <v>96</v>
      </c>
      <c r="C28" s="60">
        <v>1.0660000000000001</v>
      </c>
      <c r="D28" s="60">
        <v>1.1200000000000001</v>
      </c>
      <c r="E28" s="60">
        <v>1.163</v>
      </c>
      <c r="F28" s="60">
        <v>1.159</v>
      </c>
      <c r="G28" s="60">
        <v>1.056</v>
      </c>
      <c r="H28" s="60">
        <v>1.1080000000000001</v>
      </c>
      <c r="I28" s="60">
        <v>1.0549999999999999</v>
      </c>
      <c r="J28" s="60">
        <v>1.008</v>
      </c>
      <c r="K28" s="60">
        <v>0.98799999999999999</v>
      </c>
      <c r="L28" s="60">
        <v>0.98599999999999999</v>
      </c>
      <c r="M28" s="60">
        <v>0.97599999999999998</v>
      </c>
      <c r="N28" s="60">
        <v>0.996</v>
      </c>
      <c r="O28" s="60">
        <v>1.075</v>
      </c>
      <c r="P28" s="95">
        <v>1</v>
      </c>
    </row>
    <row r="29" spans="1:16">
      <c r="A29" s="94" t="s">
        <v>97</v>
      </c>
      <c r="B29" s="60" t="s">
        <v>98</v>
      </c>
      <c r="C29" s="60">
        <v>1.1339999999999999</v>
      </c>
      <c r="D29" s="60">
        <v>1.3480000000000001</v>
      </c>
      <c r="E29" s="60">
        <v>1.6839999999999999</v>
      </c>
      <c r="F29" s="60">
        <v>1.6639999999999999</v>
      </c>
      <c r="G29" s="60">
        <v>0.96599999999999997</v>
      </c>
      <c r="H29" s="60">
        <v>1.2949999999999999</v>
      </c>
      <c r="I29" s="60">
        <v>1.3140000000000001</v>
      </c>
      <c r="J29" s="60">
        <v>1.246</v>
      </c>
      <c r="K29" s="60">
        <v>1.294</v>
      </c>
      <c r="L29" s="60">
        <v>1.3660000000000001</v>
      </c>
      <c r="M29" s="60">
        <v>1.5009999999999999</v>
      </c>
      <c r="N29" s="60">
        <v>1.2629999999999999</v>
      </c>
      <c r="O29" s="60">
        <v>1.383</v>
      </c>
      <c r="P29" s="95">
        <v>1</v>
      </c>
    </row>
    <row r="30" spans="1:16">
      <c r="A30" s="94" t="s">
        <v>95</v>
      </c>
      <c r="B30" s="60" t="s">
        <v>99</v>
      </c>
      <c r="C30" s="60">
        <v>1.1200000000000001</v>
      </c>
      <c r="D30" s="60" t="s">
        <v>100</v>
      </c>
      <c r="E30" s="60" t="s">
        <v>100</v>
      </c>
      <c r="F30" s="60">
        <v>1.2</v>
      </c>
      <c r="G30" s="60">
        <v>1.37</v>
      </c>
      <c r="H30" s="60" t="s">
        <v>100</v>
      </c>
      <c r="I30" s="60" t="s">
        <v>100</v>
      </c>
      <c r="J30" s="60">
        <v>1.1100000000000001</v>
      </c>
      <c r="K30" s="60">
        <v>0.75</v>
      </c>
      <c r="L30" s="60">
        <v>0.95</v>
      </c>
      <c r="M30" s="60" t="s">
        <v>100</v>
      </c>
      <c r="N30" s="60">
        <v>1.2</v>
      </c>
      <c r="O30" s="60">
        <v>1.04</v>
      </c>
      <c r="P30" s="95" t="s">
        <v>100</v>
      </c>
    </row>
    <row r="31" spans="1:16">
      <c r="A31" s="94" t="s">
        <v>101</v>
      </c>
      <c r="B31" s="60" t="s">
        <v>30</v>
      </c>
      <c r="C31" s="60">
        <v>1.0489999999999999</v>
      </c>
      <c r="D31" s="60">
        <v>1.129</v>
      </c>
      <c r="E31" s="60">
        <v>1.2609999999999999</v>
      </c>
      <c r="F31" s="60">
        <v>1.2529999999999999</v>
      </c>
      <c r="G31" s="60">
        <v>1.0369999999999999</v>
      </c>
      <c r="H31" s="60">
        <v>1.1100000000000001</v>
      </c>
      <c r="I31" s="60">
        <v>1.113</v>
      </c>
      <c r="J31" s="60">
        <v>1.0609999999999999</v>
      </c>
      <c r="K31" s="60">
        <v>1</v>
      </c>
      <c r="L31" s="60">
        <v>1.1160000000000001</v>
      </c>
      <c r="M31" s="60">
        <v>1.161</v>
      </c>
      <c r="N31" s="60">
        <v>1.085</v>
      </c>
      <c r="O31" s="60">
        <v>1.131</v>
      </c>
      <c r="P31" s="95">
        <v>1</v>
      </c>
    </row>
    <row r="32" spans="1:16">
      <c r="A32" s="94" t="s">
        <v>102</v>
      </c>
      <c r="B32" s="60" t="s">
        <v>31</v>
      </c>
      <c r="C32" s="60">
        <v>1.034</v>
      </c>
      <c r="D32" s="60">
        <v>1.0529999999999999</v>
      </c>
      <c r="E32" s="60">
        <v>1.204</v>
      </c>
      <c r="F32" s="60">
        <v>1.1990000000000001</v>
      </c>
      <c r="G32" s="60">
        <v>1.056</v>
      </c>
      <c r="H32" s="60">
        <v>1.05</v>
      </c>
      <c r="I32" s="60">
        <v>1.0109999999999999</v>
      </c>
      <c r="J32" s="60">
        <v>1.0169999999999999</v>
      </c>
      <c r="K32" s="60">
        <v>0.97899999999999998</v>
      </c>
      <c r="L32" s="60">
        <v>0.97399999999999998</v>
      </c>
      <c r="M32" s="60">
        <v>0.95599999999999996</v>
      </c>
      <c r="N32" s="60">
        <v>0.98299999999999998</v>
      </c>
      <c r="O32" s="60">
        <v>1.016</v>
      </c>
      <c r="P32" s="95">
        <v>1</v>
      </c>
    </row>
    <row r="33" spans="1:16">
      <c r="A33" s="94" t="s">
        <v>103</v>
      </c>
      <c r="B33" s="60" t="s">
        <v>32</v>
      </c>
      <c r="C33" s="60">
        <v>1.008</v>
      </c>
      <c r="D33" s="60">
        <v>1.0049999999999999</v>
      </c>
      <c r="E33" s="60">
        <v>0.98299999999999998</v>
      </c>
      <c r="F33" s="60">
        <v>0.98399999999999999</v>
      </c>
      <c r="G33" s="60">
        <v>0.998</v>
      </c>
      <c r="H33" s="60">
        <v>1.008</v>
      </c>
      <c r="I33" s="60">
        <v>0.98499999999999999</v>
      </c>
      <c r="J33" s="60">
        <v>0.98099999999999998</v>
      </c>
      <c r="K33" s="60">
        <v>1</v>
      </c>
      <c r="L33" s="60">
        <v>0.95399999999999996</v>
      </c>
      <c r="M33" s="60">
        <v>0.93400000000000005</v>
      </c>
      <c r="N33" s="60">
        <v>0.96899999999999997</v>
      </c>
      <c r="O33" s="60">
        <v>0.98</v>
      </c>
      <c r="P33" s="95">
        <v>1</v>
      </c>
    </row>
    <row r="34" spans="1:16">
      <c r="A34" s="94" t="s">
        <v>104</v>
      </c>
      <c r="B34" s="60" t="s">
        <v>105</v>
      </c>
      <c r="C34" s="60">
        <v>0.97399999999999998</v>
      </c>
      <c r="D34" s="60">
        <v>0.93400000000000005</v>
      </c>
      <c r="E34" s="60">
        <v>1.0209999999999999</v>
      </c>
      <c r="F34" s="60">
        <v>1.0209999999999999</v>
      </c>
      <c r="G34" s="60">
        <v>1.206</v>
      </c>
      <c r="H34" s="60">
        <v>0.94599999999999995</v>
      </c>
      <c r="I34" s="60">
        <v>0.93700000000000006</v>
      </c>
      <c r="J34" s="60">
        <v>1.022</v>
      </c>
      <c r="K34" s="60">
        <v>1</v>
      </c>
      <c r="L34" s="60">
        <v>0.95599999999999996</v>
      </c>
      <c r="M34" s="60">
        <v>0.92700000000000005</v>
      </c>
      <c r="N34" s="60">
        <v>0.95299999999999996</v>
      </c>
      <c r="O34" s="60">
        <v>0.91800000000000004</v>
      </c>
      <c r="P34" s="95">
        <v>0.97299999999999998</v>
      </c>
    </row>
    <row r="35" spans="1:16">
      <c r="A35" s="94" t="s">
        <v>106</v>
      </c>
      <c r="B35" s="60" t="s">
        <v>33</v>
      </c>
      <c r="C35" s="60">
        <v>0.96499999999999997</v>
      </c>
      <c r="D35" s="60">
        <v>0.91100000000000003</v>
      </c>
      <c r="E35" s="60">
        <v>0.93400000000000005</v>
      </c>
      <c r="F35" s="60">
        <v>0.93700000000000006</v>
      </c>
      <c r="G35" s="60">
        <v>0.98499999999999999</v>
      </c>
      <c r="H35" s="60">
        <v>0.92700000000000005</v>
      </c>
      <c r="I35" s="60">
        <v>0.91900000000000004</v>
      </c>
      <c r="J35" s="60">
        <v>0.96099999999999997</v>
      </c>
      <c r="K35" s="60">
        <v>0.93</v>
      </c>
      <c r="L35" s="60">
        <v>0.91300000000000003</v>
      </c>
      <c r="M35" s="60">
        <v>0.877</v>
      </c>
      <c r="N35" s="60">
        <v>0.93700000000000006</v>
      </c>
      <c r="O35" s="60">
        <v>0.89500000000000002</v>
      </c>
      <c r="P35" s="95">
        <v>1</v>
      </c>
    </row>
    <row r="36" spans="1:16">
      <c r="A36" s="94" t="s">
        <v>107</v>
      </c>
      <c r="B36" s="60" t="s">
        <v>108</v>
      </c>
      <c r="C36" s="60">
        <v>1.095</v>
      </c>
      <c r="D36" s="60">
        <v>1.224</v>
      </c>
      <c r="E36" s="60">
        <v>1.29</v>
      </c>
      <c r="F36" s="60">
        <v>1.282</v>
      </c>
      <c r="G36" s="60">
        <v>1.056</v>
      </c>
      <c r="H36" s="60">
        <v>1.198</v>
      </c>
      <c r="I36" s="60">
        <v>1.137</v>
      </c>
      <c r="J36" s="60">
        <v>1.1240000000000001</v>
      </c>
      <c r="K36" s="60">
        <v>1.077</v>
      </c>
      <c r="L36" s="60">
        <v>1.0960000000000001</v>
      </c>
      <c r="M36" s="60">
        <v>1.1140000000000001</v>
      </c>
      <c r="N36" s="60">
        <v>1.052</v>
      </c>
      <c r="O36" s="60">
        <v>1.1339999999999999</v>
      </c>
      <c r="P36" s="95">
        <v>0.93500000000000005</v>
      </c>
    </row>
    <row r="37" spans="1:16">
      <c r="A37" s="94" t="s">
        <v>109</v>
      </c>
      <c r="B37" s="60" t="s">
        <v>110</v>
      </c>
      <c r="C37" s="60">
        <v>0.97199999999999998</v>
      </c>
      <c r="D37" s="60">
        <v>0.92700000000000005</v>
      </c>
      <c r="E37" s="60">
        <v>0.95</v>
      </c>
      <c r="F37" s="60">
        <v>0.95699999999999996</v>
      </c>
      <c r="G37" s="60">
        <v>0.97</v>
      </c>
      <c r="H37" s="60">
        <v>0.94</v>
      </c>
      <c r="I37" s="60">
        <v>0.93100000000000005</v>
      </c>
      <c r="J37" s="60">
        <v>1.0189999999999999</v>
      </c>
      <c r="K37" s="60">
        <v>1</v>
      </c>
      <c r="L37" s="60">
        <v>0.94899999999999995</v>
      </c>
      <c r="M37" s="60">
        <v>0.91700000000000004</v>
      </c>
      <c r="N37" s="60">
        <v>0.94599999999999995</v>
      </c>
      <c r="O37" s="60">
        <v>0.90900000000000003</v>
      </c>
      <c r="P37" s="95">
        <v>1</v>
      </c>
    </row>
    <row r="38" spans="1:16">
      <c r="A38" s="94" t="s">
        <v>109</v>
      </c>
      <c r="B38" s="60" t="s">
        <v>111</v>
      </c>
      <c r="C38" s="60">
        <v>0.97199999999999998</v>
      </c>
      <c r="D38" s="60">
        <v>0.92700000000000005</v>
      </c>
      <c r="E38" s="60">
        <v>0.95</v>
      </c>
      <c r="F38" s="60">
        <v>0.95699999999999996</v>
      </c>
      <c r="G38" s="60">
        <v>0.97</v>
      </c>
      <c r="H38" s="60">
        <v>0.94</v>
      </c>
      <c r="I38" s="60">
        <v>0.93100000000000005</v>
      </c>
      <c r="J38" s="60">
        <v>1.0189999999999999</v>
      </c>
      <c r="K38" s="60">
        <v>1</v>
      </c>
      <c r="L38" s="60">
        <v>0.94899999999999995</v>
      </c>
      <c r="M38" s="60">
        <v>0.91700000000000004</v>
      </c>
      <c r="N38" s="60">
        <v>0.94599999999999995</v>
      </c>
      <c r="O38" s="60">
        <v>0.90900000000000003</v>
      </c>
      <c r="P38" s="95">
        <v>1</v>
      </c>
    </row>
    <row r="39" spans="1:16">
      <c r="A39" s="94" t="s">
        <v>112</v>
      </c>
      <c r="B39" s="60" t="s">
        <v>36</v>
      </c>
      <c r="C39" s="60">
        <v>0.96299999999999997</v>
      </c>
      <c r="D39" s="60">
        <v>0.90300000000000002</v>
      </c>
      <c r="E39" s="60">
        <v>0.91500000000000004</v>
      </c>
      <c r="F39" s="60">
        <v>0.91800000000000004</v>
      </c>
      <c r="G39" s="60">
        <v>0.98499999999999999</v>
      </c>
      <c r="H39" s="60">
        <v>0.92100000000000004</v>
      </c>
      <c r="I39" s="60">
        <v>0.90900000000000003</v>
      </c>
      <c r="J39" s="60">
        <v>0.95399999999999996</v>
      </c>
      <c r="K39" s="60">
        <v>1</v>
      </c>
      <c r="L39" s="60">
        <v>0.89800000000000002</v>
      </c>
      <c r="M39" s="60">
        <v>0.85599999999999998</v>
      </c>
      <c r="N39" s="60">
        <v>0.92700000000000005</v>
      </c>
      <c r="O39" s="60">
        <v>0.88300000000000001</v>
      </c>
      <c r="P39" s="95">
        <v>1</v>
      </c>
    </row>
    <row r="40" spans="1:16" ht="15.75" thickBot="1">
      <c r="A40" s="96" t="s">
        <v>113</v>
      </c>
      <c r="B40" s="97" t="s">
        <v>37</v>
      </c>
      <c r="C40" s="97">
        <v>0.95899999999999996</v>
      </c>
      <c r="D40" s="97">
        <v>0.89600000000000002</v>
      </c>
      <c r="E40" s="97">
        <v>0.89500000000000002</v>
      </c>
      <c r="F40" s="97">
        <v>0.90900000000000003</v>
      </c>
      <c r="G40" s="97">
        <v>1.012</v>
      </c>
      <c r="H40" s="97">
        <v>0.91500000000000004</v>
      </c>
      <c r="I40" s="97">
        <v>0.89900000000000002</v>
      </c>
      <c r="J40" s="97">
        <v>0.95099999999999996</v>
      </c>
      <c r="K40" s="97">
        <v>0.90700000000000003</v>
      </c>
      <c r="L40" s="97">
        <v>0.88400000000000001</v>
      </c>
      <c r="M40" s="97">
        <v>0.83599999999999997</v>
      </c>
      <c r="N40" s="97">
        <v>0.91700000000000004</v>
      </c>
      <c r="O40" s="97">
        <v>0.86599999999999999</v>
      </c>
      <c r="P40" s="98">
        <v>1</v>
      </c>
    </row>
    <row r="43" spans="1:16">
      <c r="A43" t="s">
        <v>58</v>
      </c>
    </row>
    <row r="44" spans="1:16" ht="15.75" thickBot="1"/>
    <row r="45" spans="1:16">
      <c r="A45" s="99" t="s">
        <v>114</v>
      </c>
      <c r="B45" s="100"/>
      <c r="C45" s="100"/>
      <c r="D45" s="100"/>
      <c r="E45" s="100"/>
      <c r="F45" s="100"/>
      <c r="G45" s="101"/>
    </row>
    <row r="46" spans="1:16">
      <c r="A46" s="94" t="s">
        <v>115</v>
      </c>
      <c r="B46" s="60"/>
      <c r="C46" s="60">
        <v>2011</v>
      </c>
      <c r="D46" s="60">
        <v>2015</v>
      </c>
      <c r="E46" s="60">
        <v>2020</v>
      </c>
      <c r="F46" s="60">
        <v>2025</v>
      </c>
      <c r="G46" s="95">
        <v>2030</v>
      </c>
    </row>
    <row r="47" spans="1:16">
      <c r="A47" s="94" t="s">
        <v>7</v>
      </c>
      <c r="B47" s="60"/>
      <c r="C47" s="60">
        <v>5615</v>
      </c>
      <c r="D47" s="60">
        <v>5462</v>
      </c>
      <c r="E47" s="60">
        <v>5272</v>
      </c>
      <c r="F47" s="60">
        <v>5081</v>
      </c>
      <c r="G47" s="95">
        <v>5081</v>
      </c>
    </row>
    <row r="48" spans="1:16">
      <c r="A48" s="94" t="s">
        <v>116</v>
      </c>
      <c r="B48" s="60"/>
      <c r="C48" s="60">
        <v>2885</v>
      </c>
      <c r="D48" s="60">
        <v>2844</v>
      </c>
      <c r="E48" s="60">
        <v>2793</v>
      </c>
      <c r="F48" s="60">
        <v>2743</v>
      </c>
      <c r="G48" s="95">
        <v>2743</v>
      </c>
    </row>
    <row r="49" spans="1:7">
      <c r="A49" s="94" t="s">
        <v>63</v>
      </c>
      <c r="B49" s="60"/>
      <c r="C49" s="60">
        <v>1035</v>
      </c>
      <c r="D49" s="60">
        <v>1021</v>
      </c>
      <c r="E49" s="60">
        <v>1003</v>
      </c>
      <c r="F49" s="60">
        <v>985</v>
      </c>
      <c r="G49" s="95">
        <v>985</v>
      </c>
    </row>
    <row r="50" spans="1:7">
      <c r="A50" s="94" t="s">
        <v>2</v>
      </c>
      <c r="B50" s="60"/>
      <c r="C50" s="60">
        <v>711</v>
      </c>
      <c r="D50" s="60">
        <v>702</v>
      </c>
      <c r="E50" s="60">
        <v>690</v>
      </c>
      <c r="F50" s="60">
        <v>678</v>
      </c>
      <c r="G50" s="95">
        <v>678</v>
      </c>
    </row>
    <row r="51" spans="1:7">
      <c r="A51" s="94" t="s">
        <v>14</v>
      </c>
      <c r="B51" s="60"/>
      <c r="C51" s="60">
        <v>3262</v>
      </c>
      <c r="D51" s="60">
        <v>3216</v>
      </c>
      <c r="E51" s="60">
        <v>3158</v>
      </c>
      <c r="F51" s="60">
        <v>3101</v>
      </c>
      <c r="G51" s="95">
        <v>3101</v>
      </c>
    </row>
    <row r="52" spans="1:7">
      <c r="A52" s="94" t="s">
        <v>117</v>
      </c>
      <c r="B52" s="60"/>
      <c r="C52" s="60">
        <v>5389</v>
      </c>
      <c r="D52" s="60">
        <v>5221</v>
      </c>
      <c r="E52" s="60">
        <v>5012</v>
      </c>
      <c r="F52" s="60">
        <v>4802</v>
      </c>
      <c r="G52" s="95">
        <v>4802</v>
      </c>
    </row>
    <row r="53" spans="1:7">
      <c r="A53" s="94" t="s">
        <v>13</v>
      </c>
      <c r="B53" s="60"/>
      <c r="C53" s="60">
        <v>2460</v>
      </c>
      <c r="D53" s="60">
        <v>2390</v>
      </c>
      <c r="E53" s="60">
        <v>2303</v>
      </c>
      <c r="F53" s="60">
        <v>2216</v>
      </c>
      <c r="G53" s="95">
        <v>2216</v>
      </c>
    </row>
    <row r="54" spans="1:7">
      <c r="A54" s="94" t="s">
        <v>118</v>
      </c>
      <c r="B54" s="60"/>
      <c r="C54" s="60">
        <v>5997</v>
      </c>
      <c r="D54" s="60">
        <v>5655</v>
      </c>
      <c r="E54" s="60">
        <v>5229</v>
      </c>
      <c r="F54" s="60">
        <v>4802</v>
      </c>
      <c r="G54" s="95">
        <v>4802</v>
      </c>
    </row>
    <row r="55" spans="1:7">
      <c r="A55" s="94" t="s">
        <v>119</v>
      </c>
      <c r="B55" s="60"/>
      <c r="C55" s="60">
        <v>4777</v>
      </c>
      <c r="D55" s="60">
        <v>4505</v>
      </c>
      <c r="E55" s="60">
        <v>4166</v>
      </c>
      <c r="F55" s="60">
        <v>3826</v>
      </c>
      <c r="G55" s="95">
        <v>3826</v>
      </c>
    </row>
    <row r="56" spans="1:7">
      <c r="A56" s="94" t="s">
        <v>68</v>
      </c>
      <c r="B56" s="60"/>
      <c r="C56" s="60">
        <v>4714</v>
      </c>
      <c r="D56" s="60">
        <v>4446</v>
      </c>
      <c r="E56" s="60">
        <v>4111</v>
      </c>
      <c r="F56" s="60">
        <v>3776</v>
      </c>
      <c r="G56" s="95">
        <v>3776</v>
      </c>
    </row>
    <row r="57" spans="1:7">
      <c r="A57" s="94" t="s">
        <v>69</v>
      </c>
      <c r="B57" s="60"/>
      <c r="C57" s="60">
        <v>2525</v>
      </c>
      <c r="D57" s="60">
        <v>2490</v>
      </c>
      <c r="E57" s="60">
        <v>2445</v>
      </c>
      <c r="F57" s="60">
        <v>2400</v>
      </c>
      <c r="G57" s="95">
        <v>2400</v>
      </c>
    </row>
    <row r="58" spans="1:7">
      <c r="A58" s="94" t="s">
        <v>0</v>
      </c>
      <c r="B58" s="60"/>
      <c r="C58" s="60">
        <v>3901</v>
      </c>
      <c r="D58" s="60">
        <v>3680</v>
      </c>
      <c r="E58" s="60">
        <v>3405</v>
      </c>
      <c r="F58" s="60">
        <v>3129</v>
      </c>
      <c r="G58" s="95">
        <v>3129</v>
      </c>
    </row>
    <row r="59" spans="1:7">
      <c r="A59" s="94" t="s">
        <v>120</v>
      </c>
      <c r="B59" s="60"/>
      <c r="C59" s="60">
        <v>4163</v>
      </c>
      <c r="D59" s="60">
        <v>4045</v>
      </c>
      <c r="E59" s="60">
        <v>3897</v>
      </c>
      <c r="F59" s="60">
        <v>3749</v>
      </c>
      <c r="G59" s="95">
        <v>3749</v>
      </c>
    </row>
    <row r="60" spans="1:7" ht="15.75" thickBot="1">
      <c r="A60" s="96" t="s">
        <v>121</v>
      </c>
      <c r="B60" s="97"/>
      <c r="C60" s="97">
        <v>3098</v>
      </c>
      <c r="D60" s="97">
        <v>3098</v>
      </c>
      <c r="E60" s="97">
        <v>3098</v>
      </c>
      <c r="F60" s="97">
        <v>3098</v>
      </c>
      <c r="G60" s="98">
        <v>3098</v>
      </c>
    </row>
  </sheetData>
  <mergeCells count="1">
    <mergeCell ref="A45:G45"/>
  </mergeCells>
  <phoneticPr fontId="7" type="noConversion"/>
  <hyperlinks>
    <hyperlink ref="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0"/>
  <sheetViews>
    <sheetView zoomScaleNormal="100" workbookViewId="0">
      <pane xSplit="1" ySplit="4" topLeftCell="B278" activePane="bottomRight" state="frozen"/>
      <selection pane="topRight" activeCell="B1" sqref="B1"/>
      <selection pane="bottomLeft" activeCell="A5" sqref="A5"/>
      <selection pane="bottomRight" activeCell="H292" sqref="H292"/>
    </sheetView>
  </sheetViews>
  <sheetFormatPr defaultRowHeight="15"/>
  <cols>
    <col min="1" max="1" width="11.85546875" customWidth="1"/>
    <col min="2" max="2" width="15.140625" customWidth="1"/>
    <col min="3" max="5" width="15" customWidth="1"/>
    <col min="6" max="6" width="12.28515625" style="2" customWidth="1"/>
    <col min="7" max="7" width="11.5703125" style="8" customWidth="1"/>
    <col min="8" max="8" width="15.5703125" style="2" customWidth="1"/>
    <col min="9" max="10" width="16.42578125" style="2" bestFit="1" customWidth="1"/>
    <col min="11" max="11" width="2.7109375" customWidth="1"/>
    <col min="12" max="12" width="15.140625" customWidth="1"/>
    <col min="13" max="13" width="16.7109375" customWidth="1"/>
    <col min="14" max="16" width="16" customWidth="1"/>
    <col min="17" max="17" width="1.42578125" customWidth="1"/>
    <col min="18" max="18" width="17.5703125" customWidth="1"/>
    <col min="19" max="19" width="18.28515625" customWidth="1"/>
    <col min="20" max="20" width="18.85546875" customWidth="1"/>
    <col min="23" max="23" width="18.42578125" customWidth="1"/>
    <col min="24" max="24" width="2" customWidth="1"/>
    <col min="25" max="25" width="16.5703125" customWidth="1"/>
    <col min="26" max="26" width="18.140625" customWidth="1"/>
    <col min="27" max="27" width="15.7109375" customWidth="1"/>
  </cols>
  <sheetData>
    <row r="1" spans="1:27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8"/>
      <c r="K1" s="105"/>
      <c r="L1" s="52"/>
      <c r="M1" s="52"/>
      <c r="N1" s="52"/>
      <c r="O1" s="52"/>
      <c r="P1" s="52"/>
    </row>
    <row r="2" spans="1:27">
      <c r="A2" s="109"/>
      <c r="B2" s="110"/>
      <c r="C2" s="110"/>
      <c r="D2" s="110"/>
      <c r="E2" s="110"/>
      <c r="F2" s="110"/>
      <c r="G2" s="110"/>
      <c r="H2" s="110"/>
      <c r="I2" s="110"/>
      <c r="J2" s="111"/>
      <c r="K2" s="105"/>
      <c r="L2" s="52"/>
      <c r="M2" s="52"/>
      <c r="N2" s="52"/>
      <c r="O2" s="52"/>
      <c r="P2" s="52"/>
    </row>
    <row r="3" spans="1:27" s="15" customFormat="1" ht="27" customHeight="1">
      <c r="A3" s="115" t="s">
        <v>44</v>
      </c>
      <c r="B3" s="102" t="s">
        <v>45</v>
      </c>
      <c r="C3" s="27" t="s">
        <v>46</v>
      </c>
      <c r="D3" s="27" t="s">
        <v>46</v>
      </c>
      <c r="E3" s="27" t="s">
        <v>46</v>
      </c>
      <c r="F3" s="102" t="s">
        <v>53</v>
      </c>
      <c r="G3" s="113" t="s">
        <v>47</v>
      </c>
      <c r="H3" s="28" t="s">
        <v>48</v>
      </c>
      <c r="I3" s="28" t="s">
        <v>48</v>
      </c>
      <c r="J3" s="45" t="s">
        <v>48</v>
      </c>
      <c r="K3" s="53"/>
      <c r="L3" s="28" t="s">
        <v>48</v>
      </c>
      <c r="M3" s="28" t="s">
        <v>48</v>
      </c>
      <c r="N3" s="45" t="s">
        <v>48</v>
      </c>
      <c r="O3" s="56"/>
      <c r="P3" s="102" t="s">
        <v>45</v>
      </c>
      <c r="Q3" s="59"/>
      <c r="R3" s="59" t="s">
        <v>48</v>
      </c>
      <c r="S3" s="59" t="s">
        <v>48</v>
      </c>
      <c r="T3" s="59" t="s">
        <v>48</v>
      </c>
      <c r="W3" s="64" t="s">
        <v>59</v>
      </c>
      <c r="X3" s="59"/>
      <c r="Y3" s="59" t="s">
        <v>48</v>
      </c>
      <c r="Z3" s="59" t="s">
        <v>48</v>
      </c>
      <c r="AA3" s="59" t="s">
        <v>48</v>
      </c>
    </row>
    <row r="4" spans="1:27" s="15" customFormat="1" ht="24" customHeight="1">
      <c r="A4" s="115"/>
      <c r="B4" s="102"/>
      <c r="C4" s="27" t="s">
        <v>50</v>
      </c>
      <c r="D4" s="27" t="s">
        <v>51</v>
      </c>
      <c r="E4" s="27" t="s">
        <v>52</v>
      </c>
      <c r="F4" s="102"/>
      <c r="G4" s="113"/>
      <c r="H4" s="27" t="s">
        <v>50</v>
      </c>
      <c r="I4" s="27" t="s">
        <v>51</v>
      </c>
      <c r="J4" s="46" t="s">
        <v>52</v>
      </c>
      <c r="K4" s="53"/>
      <c r="L4" s="27" t="s">
        <v>50</v>
      </c>
      <c r="M4" s="27" t="s">
        <v>51</v>
      </c>
      <c r="N4" s="46" t="s">
        <v>52</v>
      </c>
      <c r="O4" s="57"/>
      <c r="P4" s="102"/>
      <c r="Q4" s="59"/>
      <c r="R4" s="59" t="s">
        <v>50</v>
      </c>
      <c r="S4" s="59" t="s">
        <v>51</v>
      </c>
      <c r="T4" s="59" t="s">
        <v>52</v>
      </c>
      <c r="W4" s="65"/>
      <c r="X4" s="59"/>
      <c r="Y4" s="59" t="s">
        <v>50</v>
      </c>
      <c r="Z4" s="59" t="s">
        <v>51</v>
      </c>
      <c r="AA4" s="59" t="s">
        <v>52</v>
      </c>
    </row>
    <row r="5" spans="1:27">
      <c r="A5" s="112" t="s">
        <v>16</v>
      </c>
      <c r="B5" s="17" t="s">
        <v>0</v>
      </c>
      <c r="C5" s="18">
        <v>0</v>
      </c>
      <c r="D5" s="18">
        <v>0</v>
      </c>
      <c r="E5" s="18">
        <v>0</v>
      </c>
      <c r="F5" s="18">
        <v>3128907</v>
      </c>
      <c r="G5" s="19">
        <v>0.91900000000000004</v>
      </c>
      <c r="H5" s="18">
        <f>C5*F5*G5</f>
        <v>0</v>
      </c>
      <c r="I5" s="18">
        <f>D5*F5*G5</f>
        <v>0</v>
      </c>
      <c r="J5" s="47">
        <f>E5*F5*G5</f>
        <v>0</v>
      </c>
      <c r="K5" s="52"/>
      <c r="L5" s="18">
        <f>H5+H22+H39+H56+H73+H90+H107+H124+H141+H158+H175+H192+H209+H226+H243+H260+H277+H294+H311+H328+H345+H362+H379+H396</f>
        <v>5810596193.5830002</v>
      </c>
      <c r="M5" s="18">
        <f>I5+I22+I39+I56+I73+I90+I107+I124+I141+I158+I175+I192+I209+I226+I243+I260+I277+I294+I311+I328+I345+I362+I379+I396</f>
        <v>72223030245.47699</v>
      </c>
      <c r="N5" s="18">
        <f>J5+J22+J39+J56+J73+J90+J107+J124+J141+J158+J175+J192+J209+J226+J243+J260+J277+J294+J311+J328+J345+J362+J379+J396</f>
        <v>9057450471.8549995</v>
      </c>
      <c r="O5" s="58"/>
      <c r="P5" s="17" t="s">
        <v>0</v>
      </c>
      <c r="Q5" s="60"/>
      <c r="R5" s="61">
        <v>5810596193.5830002</v>
      </c>
      <c r="S5" s="61">
        <v>72223030245.47699</v>
      </c>
      <c r="T5" s="61">
        <v>9057450471.8549995</v>
      </c>
      <c r="W5" s="60" t="s">
        <v>16</v>
      </c>
      <c r="X5" s="60"/>
      <c r="Y5" s="61">
        <v>3808764150.132</v>
      </c>
      <c r="Z5" s="61">
        <v>2237482478.1820002</v>
      </c>
      <c r="AA5" s="61">
        <v>3172897691.1269999</v>
      </c>
    </row>
    <row r="6" spans="1:27">
      <c r="A6" s="112"/>
      <c r="B6" s="17" t="s">
        <v>1</v>
      </c>
      <c r="C6" s="18">
        <v>2734</v>
      </c>
      <c r="D6" s="18">
        <v>1185</v>
      </c>
      <c r="E6" s="18">
        <v>2786</v>
      </c>
      <c r="F6" s="18">
        <v>984750</v>
      </c>
      <c r="G6" s="19">
        <v>0.93300000000000005</v>
      </c>
      <c r="H6" s="18">
        <f>C6*F6*G6</f>
        <v>2511921964.5</v>
      </c>
      <c r="I6" s="18">
        <f>D6*F6*G6</f>
        <v>1088744523.75</v>
      </c>
      <c r="J6" s="47">
        <f>E6*F6*G6</f>
        <v>2559698095.5</v>
      </c>
      <c r="K6" s="52"/>
      <c r="L6" s="18">
        <f>H6+H23+H40+H57+H74+H91+H108+H125+H142+H159+H176+H193+H210+H227+H244+H261+H278+H295+H312+H329+H346+H363+H380+H397</f>
        <v>105492545145</v>
      </c>
      <c r="M6" s="18">
        <f t="shared" ref="M6:M20" si="0">I6+I23+I40+I57+I74+I91+I108+I125+I142+I159+I176+I193+I210+I227+I244+I261+I278+I295+I312+I329+I346+I363+I380+I397</f>
        <v>31503760596.75</v>
      </c>
      <c r="N6" s="18">
        <f t="shared" ref="N6:N20" si="1">J6+J23+J40+J57+J74+J91+J108+J125+J142+J159+J176+J193+J210+J227+J244+J261+J278+J295+J312+J329+J346+J363+J380+J397</f>
        <v>61599469512.75</v>
      </c>
      <c r="O6" s="58"/>
      <c r="P6" s="17" t="s">
        <v>1</v>
      </c>
      <c r="Q6" s="60"/>
      <c r="R6" s="61">
        <v>105492545145</v>
      </c>
      <c r="S6" s="61">
        <v>31503760596.75</v>
      </c>
      <c r="T6" s="61">
        <v>61599469512.75</v>
      </c>
      <c r="W6" s="60" t="s">
        <v>17</v>
      </c>
      <c r="X6" s="60"/>
      <c r="Y6" s="61">
        <v>93027945254.970993</v>
      </c>
      <c r="Z6" s="61">
        <v>11894546208.32</v>
      </c>
      <c r="AA6" s="61">
        <v>8250200756.3199997</v>
      </c>
    </row>
    <row r="7" spans="1:27">
      <c r="A7" s="112"/>
      <c r="B7" s="17" t="s">
        <v>2</v>
      </c>
      <c r="C7" s="18">
        <v>0</v>
      </c>
      <c r="D7" s="18">
        <v>0</v>
      </c>
      <c r="E7" s="18">
        <v>0</v>
      </c>
      <c r="F7" s="18">
        <v>678080</v>
      </c>
      <c r="G7" s="19">
        <v>0.96599999999999997</v>
      </c>
      <c r="H7" s="18">
        <f t="shared" ref="H7:H69" si="2">C7*F7*G7</f>
        <v>0</v>
      </c>
      <c r="I7" s="18">
        <f t="shared" ref="I7:I20" si="3">D7*F7*G7</f>
        <v>0</v>
      </c>
      <c r="J7" s="47">
        <f t="shared" ref="J7:J20" si="4">E7*F7*G7</f>
        <v>0</v>
      </c>
      <c r="K7" s="52"/>
      <c r="L7" s="18">
        <f t="shared" ref="L7:L20" si="5">H7+H24+H41+H58+H75+H92+H109+H126+H143+H160+H177+H194+H211+H228+H245+H262+H279+H296+H313+H330+H347+H364+H381+H398</f>
        <v>3981135837.1200004</v>
      </c>
      <c r="M7" s="18">
        <f t="shared" si="0"/>
        <v>15376648605.76</v>
      </c>
      <c r="N7" s="18">
        <f t="shared" si="1"/>
        <v>10023727093.119999</v>
      </c>
      <c r="O7" s="58"/>
      <c r="P7" s="17" t="s">
        <v>2</v>
      </c>
      <c r="Q7" s="60"/>
      <c r="R7" s="61">
        <v>3981135837.1200004</v>
      </c>
      <c r="S7" s="61">
        <v>15376648605.76</v>
      </c>
      <c r="T7" s="61">
        <v>10023727093.119999</v>
      </c>
      <c r="W7" s="60" t="s">
        <v>18</v>
      </c>
      <c r="X7" s="60"/>
      <c r="Y7" s="61">
        <v>19937727730.479996</v>
      </c>
      <c r="Z7" s="61">
        <v>15412410690.48</v>
      </c>
      <c r="AA7" s="61">
        <v>3463317538.1599998</v>
      </c>
    </row>
    <row r="8" spans="1:27">
      <c r="A8" s="112"/>
      <c r="B8" s="17" t="s">
        <v>3</v>
      </c>
      <c r="C8" s="18">
        <v>0</v>
      </c>
      <c r="D8" s="18">
        <v>0</v>
      </c>
      <c r="E8" s="18">
        <v>0</v>
      </c>
      <c r="F8" s="18">
        <v>2742707</v>
      </c>
      <c r="G8" s="19">
        <v>0.94099999999999995</v>
      </c>
      <c r="H8" s="18">
        <f t="shared" si="2"/>
        <v>0</v>
      </c>
      <c r="I8" s="18">
        <f t="shared" si="3"/>
        <v>0</v>
      </c>
      <c r="J8" s="47">
        <f t="shared" si="4"/>
        <v>0</v>
      </c>
      <c r="K8" s="52"/>
      <c r="L8" s="18">
        <f t="shared" si="5"/>
        <v>0</v>
      </c>
      <c r="M8" s="18">
        <f t="shared" si="0"/>
        <v>181852444.928</v>
      </c>
      <c r="N8" s="18">
        <f t="shared" si="1"/>
        <v>0</v>
      </c>
      <c r="O8" s="58"/>
      <c r="P8" s="17" t="s">
        <v>3</v>
      </c>
      <c r="Q8" s="60"/>
      <c r="R8" s="61">
        <v>0</v>
      </c>
      <c r="S8" s="61">
        <v>181852444.928</v>
      </c>
      <c r="T8" s="61">
        <v>0</v>
      </c>
      <c r="W8" s="60" t="s">
        <v>19</v>
      </c>
      <c r="X8" s="60"/>
      <c r="Y8" s="61">
        <v>33985839371.089996</v>
      </c>
      <c r="Z8" s="61">
        <v>2361424413.6800003</v>
      </c>
      <c r="AA8" s="61">
        <v>5853302993.2199993</v>
      </c>
    </row>
    <row r="9" spans="1:27">
      <c r="A9" s="112"/>
      <c r="B9" s="17" t="s">
        <v>4</v>
      </c>
      <c r="C9" s="18">
        <v>0</v>
      </c>
      <c r="D9" s="18">
        <v>0</v>
      </c>
      <c r="E9" s="18">
        <v>0</v>
      </c>
      <c r="F9" s="18">
        <v>3748820</v>
      </c>
      <c r="G9" s="19">
        <v>1</v>
      </c>
      <c r="H9" s="18">
        <f t="shared" si="2"/>
        <v>0</v>
      </c>
      <c r="I9" s="18">
        <f t="shared" si="3"/>
        <v>0</v>
      </c>
      <c r="J9" s="47">
        <f t="shared" si="4"/>
        <v>0</v>
      </c>
      <c r="K9" s="52"/>
      <c r="L9" s="18">
        <f t="shared" si="5"/>
        <v>0</v>
      </c>
      <c r="M9" s="18">
        <f t="shared" si="0"/>
        <v>0</v>
      </c>
      <c r="N9" s="18">
        <f t="shared" si="1"/>
        <v>0</v>
      </c>
      <c r="O9" s="58"/>
      <c r="P9" s="17" t="s">
        <v>4</v>
      </c>
      <c r="Q9" s="60"/>
      <c r="R9" s="61">
        <v>0</v>
      </c>
      <c r="S9" s="61">
        <v>0</v>
      </c>
      <c r="T9" s="61">
        <v>0</v>
      </c>
      <c r="W9" s="60" t="s">
        <v>20</v>
      </c>
      <c r="X9" s="60"/>
      <c r="Y9" s="61">
        <v>21361339253.279999</v>
      </c>
      <c r="Z9" s="61">
        <v>17933148331.279999</v>
      </c>
      <c r="AA9" s="61">
        <v>2779393923.8000002</v>
      </c>
    </row>
    <row r="10" spans="1:27">
      <c r="A10" s="112"/>
      <c r="B10" s="17" t="s">
        <v>5</v>
      </c>
      <c r="C10" s="18">
        <v>0</v>
      </c>
      <c r="D10" s="18">
        <v>0</v>
      </c>
      <c r="E10" s="18">
        <v>0</v>
      </c>
      <c r="F10" s="18">
        <v>3098000</v>
      </c>
      <c r="G10" s="19">
        <v>1</v>
      </c>
      <c r="H10" s="18">
        <f t="shared" si="2"/>
        <v>0</v>
      </c>
      <c r="I10" s="18">
        <f t="shared" si="3"/>
        <v>0</v>
      </c>
      <c r="J10" s="47">
        <f t="shared" si="4"/>
        <v>0</v>
      </c>
      <c r="K10" s="52"/>
      <c r="L10" s="18">
        <f t="shared" si="5"/>
        <v>15307218000</v>
      </c>
      <c r="M10" s="18">
        <f t="shared" si="0"/>
        <v>20152490000</v>
      </c>
      <c r="N10" s="18">
        <f t="shared" si="1"/>
        <v>2177894000</v>
      </c>
      <c r="O10" s="58"/>
      <c r="P10" s="17" t="s">
        <v>5</v>
      </c>
      <c r="Q10" s="60"/>
      <c r="R10" s="61">
        <v>15307218000</v>
      </c>
      <c r="S10" s="61">
        <v>20152490000</v>
      </c>
      <c r="T10" s="61">
        <v>2177894000</v>
      </c>
      <c r="W10" s="60" t="s">
        <v>21</v>
      </c>
      <c r="X10" s="60"/>
      <c r="Y10" s="61">
        <v>28433928379.720001</v>
      </c>
      <c r="Z10" s="61">
        <v>2204680363.8400002</v>
      </c>
      <c r="AA10" s="61">
        <v>1170401630.73</v>
      </c>
    </row>
    <row r="11" spans="1:27">
      <c r="A11" s="112"/>
      <c r="B11" s="17" t="s">
        <v>6</v>
      </c>
      <c r="C11" s="18">
        <v>107</v>
      </c>
      <c r="D11" s="18">
        <v>107</v>
      </c>
      <c r="E11" s="18">
        <v>107</v>
      </c>
      <c r="F11" s="18">
        <v>2400137</v>
      </c>
      <c r="G11" s="19">
        <v>0.95299999999999996</v>
      </c>
      <c r="H11" s="18">
        <f t="shared" si="2"/>
        <v>244744370.02699998</v>
      </c>
      <c r="I11" s="18">
        <f t="shared" si="3"/>
        <v>244744370.02699998</v>
      </c>
      <c r="J11" s="47">
        <f t="shared" si="4"/>
        <v>244744370.02699998</v>
      </c>
      <c r="K11" s="52"/>
      <c r="L11" s="18">
        <f t="shared" si="5"/>
        <v>7047183853.783</v>
      </c>
      <c r="M11" s="18">
        <f t="shared" si="0"/>
        <v>7040741886.0749998</v>
      </c>
      <c r="N11" s="18">
        <f t="shared" si="1"/>
        <v>6422761811.7259989</v>
      </c>
      <c r="O11" s="58"/>
      <c r="P11" s="17" t="s">
        <v>6</v>
      </c>
      <c r="Q11" s="60"/>
      <c r="R11" s="61">
        <v>7047183853.783</v>
      </c>
      <c r="S11" s="61">
        <v>7040741886.0749998</v>
      </c>
      <c r="T11" s="61">
        <v>6422761811.7259989</v>
      </c>
      <c r="W11" s="60" t="s">
        <v>22</v>
      </c>
      <c r="X11" s="60"/>
      <c r="Y11" s="61">
        <v>165908622967.87201</v>
      </c>
      <c r="Z11" s="61">
        <v>40863158730.472</v>
      </c>
      <c r="AA11" s="61">
        <v>16065507998.072001</v>
      </c>
    </row>
    <row r="12" spans="1:27">
      <c r="A12" s="112"/>
      <c r="B12" s="17" t="s">
        <v>7</v>
      </c>
      <c r="C12" s="18">
        <v>0</v>
      </c>
      <c r="D12" s="18">
        <v>0</v>
      </c>
      <c r="E12" s="18">
        <v>0</v>
      </c>
      <c r="F12" s="18">
        <v>5080991</v>
      </c>
      <c r="G12" s="19">
        <v>0.97499999999999998</v>
      </c>
      <c r="H12" s="18">
        <f t="shared" si="2"/>
        <v>0</v>
      </c>
      <c r="I12" s="18">
        <f t="shared" si="3"/>
        <v>0</v>
      </c>
      <c r="J12" s="47">
        <f t="shared" si="4"/>
        <v>0</v>
      </c>
      <c r="K12" s="52"/>
      <c r="L12" s="18">
        <f t="shared" si="5"/>
        <v>143804214273.44501</v>
      </c>
      <c r="M12" s="18">
        <f t="shared" si="0"/>
        <v>11778580582.506002</v>
      </c>
      <c r="N12" s="18">
        <f t="shared" si="1"/>
        <v>11381419840.000002</v>
      </c>
      <c r="O12" s="58"/>
      <c r="P12" s="17" t="s">
        <v>7</v>
      </c>
      <c r="Q12" s="60"/>
      <c r="R12" s="61">
        <v>143804214273.44501</v>
      </c>
      <c r="S12" s="61">
        <v>11778580582.506002</v>
      </c>
      <c r="T12" s="61">
        <v>11381419840.000002</v>
      </c>
      <c r="W12" s="60" t="s">
        <v>23</v>
      </c>
      <c r="X12" s="60"/>
      <c r="Y12" s="61">
        <v>10970227898.85</v>
      </c>
      <c r="Z12" s="61">
        <v>4086108001.6500001</v>
      </c>
      <c r="AA12" s="61">
        <v>6974994395.6499996</v>
      </c>
    </row>
    <row r="13" spans="1:27">
      <c r="A13" s="112"/>
      <c r="B13" s="17" t="s">
        <v>8</v>
      </c>
      <c r="C13" s="18">
        <v>0</v>
      </c>
      <c r="D13" s="18">
        <v>0</v>
      </c>
      <c r="E13" s="18">
        <v>0</v>
      </c>
      <c r="F13" s="20"/>
      <c r="G13" s="19"/>
      <c r="H13" s="18">
        <f t="shared" si="2"/>
        <v>0</v>
      </c>
      <c r="I13" s="18">
        <f t="shared" si="3"/>
        <v>0</v>
      </c>
      <c r="J13" s="47">
        <f t="shared" si="4"/>
        <v>0</v>
      </c>
      <c r="K13" s="52"/>
      <c r="L13" s="18">
        <f t="shared" si="5"/>
        <v>0</v>
      </c>
      <c r="M13" s="18">
        <f t="shared" si="0"/>
        <v>0</v>
      </c>
      <c r="N13" s="18">
        <f t="shared" si="1"/>
        <v>0</v>
      </c>
      <c r="O13" s="58"/>
      <c r="P13" s="17" t="s">
        <v>8</v>
      </c>
      <c r="Q13" s="60"/>
      <c r="R13" s="61">
        <v>0</v>
      </c>
      <c r="S13" s="61">
        <v>0</v>
      </c>
      <c r="T13" s="61">
        <v>0</v>
      </c>
      <c r="W13" s="60" t="s">
        <v>24</v>
      </c>
      <c r="X13" s="60"/>
      <c r="Y13" s="61">
        <v>35490362248.080002</v>
      </c>
      <c r="Z13" s="61">
        <v>5672467648.0799999</v>
      </c>
      <c r="AA13" s="61">
        <v>221172624.54999998</v>
      </c>
    </row>
    <row r="14" spans="1:27">
      <c r="A14" s="112"/>
      <c r="B14" s="17" t="s">
        <v>9</v>
      </c>
      <c r="C14" s="18">
        <v>85</v>
      </c>
      <c r="D14" s="18">
        <v>104</v>
      </c>
      <c r="E14" s="18">
        <v>103</v>
      </c>
      <c r="F14" s="18">
        <v>3825920</v>
      </c>
      <c r="G14" s="19">
        <v>0.93500000000000005</v>
      </c>
      <c r="H14" s="18">
        <f t="shared" si="2"/>
        <v>304064992</v>
      </c>
      <c r="I14" s="18">
        <f t="shared" si="3"/>
        <v>372032460.80000001</v>
      </c>
      <c r="J14" s="47">
        <f t="shared" si="4"/>
        <v>368455225.60000002</v>
      </c>
      <c r="K14" s="52"/>
      <c r="L14" s="18">
        <f t="shared" si="5"/>
        <v>23223154581.760002</v>
      </c>
      <c r="M14" s="18">
        <f t="shared" si="0"/>
        <v>25749229739.519997</v>
      </c>
      <c r="N14" s="18">
        <f t="shared" si="1"/>
        <v>25221861100.800003</v>
      </c>
      <c r="O14" s="58"/>
      <c r="P14" s="17" t="s">
        <v>9</v>
      </c>
      <c r="Q14" s="60"/>
      <c r="R14" s="61">
        <v>23223154581.760002</v>
      </c>
      <c r="S14" s="61">
        <v>25749229739.519997</v>
      </c>
      <c r="T14" s="61">
        <v>25221861100.800003</v>
      </c>
      <c r="W14" s="60" t="s">
        <v>25</v>
      </c>
      <c r="X14" s="60"/>
      <c r="Y14" s="61">
        <v>19861893677.982002</v>
      </c>
      <c r="Z14" s="61">
        <v>18239059619.914001</v>
      </c>
      <c r="AA14" s="61">
        <v>17852834066.462002</v>
      </c>
    </row>
    <row r="15" spans="1:27">
      <c r="A15" s="112"/>
      <c r="B15" s="17" t="s">
        <v>10</v>
      </c>
      <c r="C15" s="18">
        <v>0</v>
      </c>
      <c r="D15" s="18">
        <v>0</v>
      </c>
      <c r="E15" s="18">
        <v>0</v>
      </c>
      <c r="F15" s="18">
        <v>3775520</v>
      </c>
      <c r="G15" s="19">
        <v>0.90700000000000003</v>
      </c>
      <c r="H15" s="18">
        <f t="shared" si="2"/>
        <v>0</v>
      </c>
      <c r="I15" s="18">
        <f t="shared" si="3"/>
        <v>0</v>
      </c>
      <c r="J15" s="47">
        <f t="shared" si="4"/>
        <v>0</v>
      </c>
      <c r="K15" s="52"/>
      <c r="L15" s="18">
        <f t="shared" si="5"/>
        <v>181345776.63999999</v>
      </c>
      <c r="M15" s="18">
        <f t="shared" si="0"/>
        <v>181345776.63999999</v>
      </c>
      <c r="N15" s="18">
        <f t="shared" si="1"/>
        <v>181345776.63999999</v>
      </c>
      <c r="O15" s="58"/>
      <c r="P15" s="17" t="s">
        <v>10</v>
      </c>
      <c r="Q15" s="60"/>
      <c r="R15" s="61">
        <v>181345776.63999999</v>
      </c>
      <c r="S15" s="61">
        <v>181345776.63999999</v>
      </c>
      <c r="T15" s="61">
        <v>181345776.63999999</v>
      </c>
      <c r="W15" s="60" t="s">
        <v>26</v>
      </c>
      <c r="X15" s="60"/>
      <c r="Y15" s="61">
        <v>7819287883.8400002</v>
      </c>
      <c r="Z15" s="61">
        <v>3035813551.8400002</v>
      </c>
      <c r="AA15" s="61">
        <v>1184347417.28</v>
      </c>
    </row>
    <row r="16" spans="1:27">
      <c r="A16" s="112"/>
      <c r="B16" s="17" t="s">
        <v>11</v>
      </c>
      <c r="C16" s="18">
        <v>0</v>
      </c>
      <c r="D16" s="18">
        <v>0</v>
      </c>
      <c r="E16" s="18">
        <v>0</v>
      </c>
      <c r="F16" s="18"/>
      <c r="G16" s="19"/>
      <c r="H16" s="18">
        <f t="shared" si="2"/>
        <v>0</v>
      </c>
      <c r="I16" s="18">
        <f t="shared" si="3"/>
        <v>0</v>
      </c>
      <c r="J16" s="47">
        <f t="shared" si="4"/>
        <v>0</v>
      </c>
      <c r="K16" s="52"/>
      <c r="L16" s="18">
        <f t="shared" si="5"/>
        <v>292225356.80000001</v>
      </c>
      <c r="M16" s="18">
        <f t="shared" si="0"/>
        <v>845785457.91999996</v>
      </c>
      <c r="N16" s="18">
        <f t="shared" si="1"/>
        <v>845785457.91999996</v>
      </c>
      <c r="O16" s="58"/>
      <c r="P16" s="17" t="s">
        <v>11</v>
      </c>
      <c r="Q16" s="60"/>
      <c r="R16" s="61">
        <v>292225356.80000001</v>
      </c>
      <c r="S16" s="61">
        <v>845785457.91999996</v>
      </c>
      <c r="T16" s="61">
        <v>845785457.91999996</v>
      </c>
      <c r="W16" s="60" t="s">
        <v>27</v>
      </c>
      <c r="X16" s="60"/>
      <c r="Y16" s="61">
        <v>14675163506.238001</v>
      </c>
      <c r="Z16" s="61">
        <v>7973616626.2379999</v>
      </c>
      <c r="AA16" s="61">
        <v>8822479231.0380001</v>
      </c>
    </row>
    <row r="17" spans="1:32">
      <c r="A17" s="112"/>
      <c r="B17" s="31" t="s">
        <v>12</v>
      </c>
      <c r="C17" s="39">
        <v>185</v>
      </c>
      <c r="D17" s="39">
        <v>185</v>
      </c>
      <c r="E17" s="39">
        <v>0</v>
      </c>
      <c r="F17" s="39">
        <v>3128907</v>
      </c>
      <c r="G17" s="40">
        <v>0.91900000000000004</v>
      </c>
      <c r="H17" s="39">
        <f>C17*F17*G17</f>
        <v>531961123.60500002</v>
      </c>
      <c r="I17" s="39">
        <f>D17*F17*G17</f>
        <v>531961123.60500002</v>
      </c>
      <c r="J17" s="48">
        <f>E17*F17*G17</f>
        <v>0</v>
      </c>
      <c r="K17" s="52"/>
      <c r="L17" s="18">
        <f t="shared" si="5"/>
        <v>1293662243.6849999</v>
      </c>
      <c r="M17" s="18">
        <f t="shared" si="0"/>
        <v>1293662243.6849999</v>
      </c>
      <c r="N17" s="18">
        <f t="shared" si="1"/>
        <v>438485026.98000002</v>
      </c>
      <c r="O17" s="58"/>
      <c r="P17" s="31" t="s">
        <v>12</v>
      </c>
      <c r="Q17" s="60"/>
      <c r="R17" s="61">
        <v>1293662243.6849999</v>
      </c>
      <c r="S17" s="61">
        <v>1293662243.6849999</v>
      </c>
      <c r="T17" s="61">
        <v>438485026.98000002</v>
      </c>
      <c r="W17" s="60" t="s">
        <v>28</v>
      </c>
      <c r="X17" s="60"/>
      <c r="Y17" s="61">
        <v>829183593.76800013</v>
      </c>
      <c r="Z17" s="61">
        <v>310930635.04799998</v>
      </c>
      <c r="AA17" s="61">
        <v>1799218761.0479999</v>
      </c>
    </row>
    <row r="18" spans="1:32">
      <c r="A18" s="112"/>
      <c r="B18" s="17" t="s">
        <v>13</v>
      </c>
      <c r="C18" s="18">
        <v>100</v>
      </c>
      <c r="D18" s="18">
        <v>0</v>
      </c>
      <c r="E18" s="18">
        <v>0</v>
      </c>
      <c r="F18" s="18">
        <v>2216120</v>
      </c>
      <c r="G18" s="19">
        <v>0.97499999999999998</v>
      </c>
      <c r="H18" s="18">
        <f t="shared" si="2"/>
        <v>216071700</v>
      </c>
      <c r="I18" s="18">
        <f t="shared" si="3"/>
        <v>0</v>
      </c>
      <c r="J18" s="47">
        <f t="shared" si="4"/>
        <v>0</v>
      </c>
      <c r="K18" s="52"/>
      <c r="L18" s="18">
        <f t="shared" si="5"/>
        <v>554031369562.16016</v>
      </c>
      <c r="M18" s="18">
        <f t="shared" si="0"/>
        <v>321030673479.15991</v>
      </c>
      <c r="N18" s="18">
        <f t="shared" si="1"/>
        <v>107347740307.75999</v>
      </c>
      <c r="O18" s="58"/>
      <c r="P18" s="17" t="s">
        <v>13</v>
      </c>
      <c r="Q18" s="60"/>
      <c r="R18" s="61">
        <v>554031369562.16016</v>
      </c>
      <c r="S18" s="61">
        <v>321030673479.15991</v>
      </c>
      <c r="T18" s="61">
        <v>107347740307.75999</v>
      </c>
      <c r="W18" s="60" t="s">
        <v>29</v>
      </c>
      <c r="X18" s="60"/>
      <c r="Y18" s="61">
        <v>2331050580.934</v>
      </c>
      <c r="Z18" s="61">
        <v>3379091028.934</v>
      </c>
      <c r="AA18" s="61">
        <v>3276252059.974</v>
      </c>
    </row>
    <row r="19" spans="1:32">
      <c r="A19" s="112"/>
      <c r="B19" s="17" t="s">
        <v>14</v>
      </c>
      <c r="C19" s="18">
        <v>0</v>
      </c>
      <c r="D19" s="18">
        <v>0</v>
      </c>
      <c r="E19" s="18">
        <v>0</v>
      </c>
      <c r="F19" s="18">
        <v>3100857</v>
      </c>
      <c r="G19" s="19">
        <v>0.95199999999999996</v>
      </c>
      <c r="H19" s="18">
        <f t="shared" si="2"/>
        <v>0</v>
      </c>
      <c r="I19" s="18">
        <f t="shared" si="3"/>
        <v>0</v>
      </c>
      <c r="J19" s="47">
        <f t="shared" si="4"/>
        <v>0</v>
      </c>
      <c r="K19" s="52"/>
      <c r="L19" s="18">
        <f t="shared" si="5"/>
        <v>0</v>
      </c>
      <c r="M19" s="18">
        <f t="shared" si="0"/>
        <v>0</v>
      </c>
      <c r="N19" s="18">
        <f t="shared" si="1"/>
        <v>0</v>
      </c>
      <c r="O19" s="58"/>
      <c r="P19" s="17" t="s">
        <v>14</v>
      </c>
      <c r="Q19" s="60"/>
      <c r="R19" s="61">
        <v>0</v>
      </c>
      <c r="S19" s="61">
        <v>0</v>
      </c>
      <c r="T19" s="61">
        <v>0</v>
      </c>
      <c r="W19" s="60" t="s">
        <v>30</v>
      </c>
      <c r="X19" s="60"/>
      <c r="Y19" s="61">
        <v>15590990404.841999</v>
      </c>
      <c r="Z19" s="61">
        <v>55701428164.841995</v>
      </c>
      <c r="AA19" s="61">
        <v>15393253861.599998</v>
      </c>
    </row>
    <row r="20" spans="1:32">
      <c r="A20" s="112"/>
      <c r="B20" s="17" t="s">
        <v>15</v>
      </c>
      <c r="C20" s="18">
        <v>0</v>
      </c>
      <c r="D20" s="18">
        <v>0</v>
      </c>
      <c r="E20" s="18">
        <v>0</v>
      </c>
      <c r="F20" s="18">
        <v>4801920</v>
      </c>
      <c r="G20" s="19">
        <v>1</v>
      </c>
      <c r="H20" s="18">
        <f t="shared" si="2"/>
        <v>0</v>
      </c>
      <c r="I20" s="18">
        <f t="shared" si="3"/>
        <v>0</v>
      </c>
      <c r="J20" s="47">
        <f t="shared" si="4"/>
        <v>0</v>
      </c>
      <c r="K20" s="52"/>
      <c r="L20" s="18">
        <f t="shared" si="5"/>
        <v>7599076815.3599997</v>
      </c>
      <c r="M20" s="18">
        <f t="shared" si="0"/>
        <v>172037091321.60001</v>
      </c>
      <c r="N20" s="18">
        <f t="shared" si="1"/>
        <v>7608234076.7999992</v>
      </c>
      <c r="O20" s="58"/>
      <c r="P20" s="17" t="s">
        <v>15</v>
      </c>
      <c r="Q20" s="60"/>
      <c r="R20" s="61">
        <v>7599076815.3599997</v>
      </c>
      <c r="S20" s="61">
        <v>172037091321.60001</v>
      </c>
      <c r="T20" s="61">
        <v>7608234076.7999992</v>
      </c>
      <c r="W20" s="60" t="s">
        <v>31</v>
      </c>
      <c r="X20" s="60"/>
      <c r="Y20" s="61">
        <v>11609792722.612999</v>
      </c>
      <c r="Z20" s="61">
        <v>32190840221.852997</v>
      </c>
      <c r="AA20" s="61">
        <v>27610890260.238998</v>
      </c>
    </row>
    <row r="21" spans="1:32" s="16" customFormat="1">
      <c r="A21" s="112"/>
      <c r="B21" s="24" t="s">
        <v>49</v>
      </c>
      <c r="C21" s="24">
        <f>SUM(C5:C20)</f>
        <v>3211</v>
      </c>
      <c r="D21" s="24">
        <f>SUM(D5:D20)</f>
        <v>1581</v>
      </c>
      <c r="E21" s="24">
        <f>SUM(E5:E20)</f>
        <v>2996</v>
      </c>
      <c r="F21" s="24"/>
      <c r="G21" s="25"/>
      <c r="H21" s="24">
        <f>SUM(H5:H20)</f>
        <v>3808764150.132</v>
      </c>
      <c r="I21" s="24">
        <f t="shared" ref="I21:J21" si="6">SUM(I5:I20)</f>
        <v>2237482478.1820002</v>
      </c>
      <c r="J21" s="24">
        <f t="shared" si="6"/>
        <v>3172897691.1269999</v>
      </c>
      <c r="K21" s="54"/>
      <c r="L21" s="24"/>
      <c r="M21" s="26"/>
      <c r="N21" s="49"/>
      <c r="O21" s="67"/>
      <c r="P21" s="67"/>
      <c r="Q21" s="68"/>
      <c r="R21" s="68"/>
      <c r="S21" s="68"/>
      <c r="T21" s="68"/>
      <c r="U21" s="68"/>
      <c r="V21" s="68"/>
      <c r="W21" s="69" t="s">
        <v>32</v>
      </c>
      <c r="X21" s="69"/>
      <c r="Y21" s="70">
        <v>50380163914.492996</v>
      </c>
      <c r="Z21" s="70">
        <v>116838416394.41299</v>
      </c>
      <c r="AA21" s="70">
        <v>24790800069.703999</v>
      </c>
      <c r="AB21" s="68"/>
      <c r="AC21" s="68"/>
      <c r="AD21" s="68"/>
      <c r="AE21" s="68"/>
      <c r="AF21" s="68"/>
    </row>
    <row r="22" spans="1:32" s="11" customFormat="1">
      <c r="A22" s="103" t="s">
        <v>17</v>
      </c>
      <c r="B22" s="17" t="s">
        <v>0</v>
      </c>
      <c r="C22" s="29">
        <v>0</v>
      </c>
      <c r="D22" s="29">
        <v>2000</v>
      </c>
      <c r="E22" s="29"/>
      <c r="F22" s="18">
        <v>3128907</v>
      </c>
      <c r="G22" s="30">
        <v>0.94299999999999995</v>
      </c>
      <c r="H22" s="18">
        <f t="shared" si="2"/>
        <v>0</v>
      </c>
      <c r="I22" s="18">
        <f t="shared" ref="I22:I71" si="7">D22*F22*G22</f>
        <v>5901118602</v>
      </c>
      <c r="J22" s="47">
        <f t="shared" ref="J22:J84" si="8">E22*F22*G22</f>
        <v>0</v>
      </c>
      <c r="K22" s="55"/>
      <c r="L22" s="55"/>
      <c r="M22" s="55"/>
      <c r="N22" s="55"/>
      <c r="O22" s="55"/>
      <c r="P22" s="55"/>
      <c r="W22" s="62" t="s">
        <v>33</v>
      </c>
      <c r="X22" s="62"/>
      <c r="Y22" s="66">
        <v>44587207152.525002</v>
      </c>
      <c r="Z22" s="66">
        <v>22235504005.625</v>
      </c>
      <c r="AA22" s="66">
        <v>7799209295.0249996</v>
      </c>
    </row>
    <row r="23" spans="1:32" s="11" customFormat="1" ht="15.75" thickBot="1">
      <c r="A23" s="104"/>
      <c r="B23" s="17" t="s">
        <v>1</v>
      </c>
      <c r="C23" s="29">
        <v>10460</v>
      </c>
      <c r="D23" s="29">
        <v>4320</v>
      </c>
      <c r="E23" s="29">
        <v>7020</v>
      </c>
      <c r="F23" s="18">
        <v>984750</v>
      </c>
      <c r="G23" s="30">
        <v>0.94199999999999995</v>
      </c>
      <c r="H23" s="18">
        <f t="shared" si="2"/>
        <v>9703056870</v>
      </c>
      <c r="I23" s="18">
        <f t="shared" si="7"/>
        <v>4007381040</v>
      </c>
      <c r="J23" s="18">
        <f t="shared" si="8"/>
        <v>6511994190</v>
      </c>
      <c r="K23" s="50"/>
      <c r="L23" s="51"/>
      <c r="M23" s="51"/>
      <c r="W23" s="62" t="s">
        <v>34</v>
      </c>
      <c r="X23" s="62"/>
      <c r="Y23" s="66">
        <v>94383736188.189987</v>
      </c>
      <c r="Z23" s="66">
        <v>24604544136.189995</v>
      </c>
      <c r="AA23" s="66">
        <v>2477815652.5039997</v>
      </c>
    </row>
    <row r="24" spans="1:32" s="11" customFormat="1" ht="15.75" thickBot="1">
      <c r="A24" s="104"/>
      <c r="B24" s="17" t="s">
        <v>2</v>
      </c>
      <c r="C24" s="29">
        <v>2400</v>
      </c>
      <c r="D24" s="29">
        <v>2400</v>
      </c>
      <c r="E24" s="29">
        <v>2400</v>
      </c>
      <c r="F24" s="18">
        <v>678080</v>
      </c>
      <c r="G24" s="30">
        <v>0.95399999999999996</v>
      </c>
      <c r="H24" s="18">
        <f t="shared" si="2"/>
        <v>1552531968</v>
      </c>
      <c r="I24" s="18">
        <f t="shared" si="7"/>
        <v>1552531968</v>
      </c>
      <c r="J24" s="18">
        <f t="shared" si="8"/>
        <v>1552531968</v>
      </c>
      <c r="K24" s="37"/>
      <c r="L24" s="44"/>
      <c r="M24" s="44"/>
      <c r="W24" s="62" t="s">
        <v>35</v>
      </c>
      <c r="X24" s="62"/>
      <c r="Y24" s="66">
        <v>92180872090.709991</v>
      </c>
      <c r="Z24" s="66">
        <v>57674758229.469994</v>
      </c>
      <c r="AA24" s="66">
        <v>8692841464.1199989</v>
      </c>
    </row>
    <row r="25" spans="1:32" s="11" customFormat="1" ht="15.75" thickBot="1">
      <c r="A25" s="104"/>
      <c r="B25" s="17" t="s">
        <v>3</v>
      </c>
      <c r="C25" s="29">
        <v>0</v>
      </c>
      <c r="D25" s="29">
        <v>0</v>
      </c>
      <c r="E25" s="29">
        <v>0</v>
      </c>
      <c r="F25" s="18">
        <v>2742707</v>
      </c>
      <c r="G25" s="30">
        <v>0.94599999999999995</v>
      </c>
      <c r="H25" s="18">
        <f t="shared" si="2"/>
        <v>0</v>
      </c>
      <c r="I25" s="18">
        <f t="shared" si="7"/>
        <v>0</v>
      </c>
      <c r="J25" s="18">
        <f t="shared" si="8"/>
        <v>0</v>
      </c>
      <c r="K25" s="37"/>
      <c r="L25" s="44"/>
      <c r="M25" s="44"/>
      <c r="W25" s="62" t="s">
        <v>36</v>
      </c>
      <c r="X25" s="62"/>
      <c r="Y25" s="66">
        <v>6192292435.8929996</v>
      </c>
      <c r="Z25" s="66">
        <v>19939134965.253002</v>
      </c>
      <c r="AA25" s="66">
        <v>5508004396.493</v>
      </c>
    </row>
    <row r="26" spans="1:32" s="11" customFormat="1" ht="15.75" thickBot="1">
      <c r="A26" s="104"/>
      <c r="B26" s="17" t="s">
        <v>4</v>
      </c>
      <c r="C26" s="29">
        <v>0</v>
      </c>
      <c r="D26" s="29">
        <v>0</v>
      </c>
      <c r="E26" s="29">
        <v>0</v>
      </c>
      <c r="F26" s="18">
        <v>3748820</v>
      </c>
      <c r="G26" s="30">
        <v>1</v>
      </c>
      <c r="H26" s="18">
        <f t="shared" si="2"/>
        <v>0</v>
      </c>
      <c r="I26" s="18">
        <f t="shared" si="7"/>
        <v>0</v>
      </c>
      <c r="J26" s="18">
        <f t="shared" si="8"/>
        <v>0</v>
      </c>
      <c r="K26" s="37"/>
      <c r="L26" s="44"/>
      <c r="M26" s="44"/>
      <c r="W26" s="62" t="s">
        <v>37</v>
      </c>
      <c r="X26" s="62"/>
      <c r="Y26" s="66">
        <v>37947573150.970993</v>
      </c>
      <c r="Z26" s="66">
        <v>154065476645.035</v>
      </c>
      <c r="AA26" s="66">
        <v>20934093405.272999</v>
      </c>
    </row>
    <row r="27" spans="1:32" s="11" customFormat="1" ht="15.75" thickBot="1">
      <c r="A27" s="104"/>
      <c r="B27" s="17" t="s">
        <v>5</v>
      </c>
      <c r="C27" s="29">
        <v>0</v>
      </c>
      <c r="D27" s="29">
        <v>80</v>
      </c>
      <c r="E27" s="29">
        <v>0</v>
      </c>
      <c r="F27" s="18">
        <v>3098000</v>
      </c>
      <c r="G27" s="30">
        <v>1</v>
      </c>
      <c r="H27" s="18">
        <f t="shared" si="2"/>
        <v>0</v>
      </c>
      <c r="I27" s="18">
        <f t="shared" si="7"/>
        <v>247840000</v>
      </c>
      <c r="J27" s="18">
        <f t="shared" si="8"/>
        <v>0</v>
      </c>
      <c r="K27" s="37"/>
      <c r="L27" s="44"/>
      <c r="M27" s="44"/>
      <c r="W27" s="62" t="s">
        <v>38</v>
      </c>
      <c r="X27" s="62"/>
      <c r="Y27" s="66">
        <v>44507589626.022003</v>
      </c>
      <c r="Z27" s="66">
        <v>44507589626.022003</v>
      </c>
      <c r="AA27" s="66">
        <v>44507589626.022003</v>
      </c>
    </row>
    <row r="28" spans="1:32" s="11" customFormat="1" ht="15.75" thickBot="1">
      <c r="A28" s="104"/>
      <c r="B28" s="17" t="s">
        <v>6</v>
      </c>
      <c r="C28" s="29">
        <v>0</v>
      </c>
      <c r="D28" s="29">
        <v>80</v>
      </c>
      <c r="E28" s="29">
        <v>80</v>
      </c>
      <c r="F28" s="18">
        <v>2400137</v>
      </c>
      <c r="G28" s="30">
        <v>0.96699999999999997</v>
      </c>
      <c r="H28" s="18">
        <f t="shared" si="2"/>
        <v>0</v>
      </c>
      <c r="I28" s="18">
        <f t="shared" si="7"/>
        <v>185674598.31999999</v>
      </c>
      <c r="J28" s="18">
        <f t="shared" si="8"/>
        <v>185674598.31999999</v>
      </c>
      <c r="K28" s="37"/>
      <c r="L28" s="44"/>
      <c r="M28" s="44"/>
      <c r="W28" s="62" t="s">
        <v>39</v>
      </c>
      <c r="X28" s="62"/>
      <c r="Y28" s="66">
        <v>11922006093.040001</v>
      </c>
      <c r="Z28" s="66">
        <v>15159534199.439999</v>
      </c>
      <c r="AA28" s="66">
        <v>2699775753.04</v>
      </c>
    </row>
    <row r="29" spans="1:32" s="11" customFormat="1" ht="15.75" thickBot="1">
      <c r="A29" s="104"/>
      <c r="B29" s="17" t="s">
        <v>7</v>
      </c>
      <c r="C29" s="29">
        <v>16439</v>
      </c>
      <c r="D29" s="29">
        <v>0</v>
      </c>
      <c r="E29" s="29">
        <v>0</v>
      </c>
      <c r="F29" s="18">
        <v>5080991</v>
      </c>
      <c r="G29" s="30">
        <v>0.97899999999999998</v>
      </c>
      <c r="H29" s="18">
        <f t="shared" si="2"/>
        <v>81772356416.970993</v>
      </c>
      <c r="I29" s="18">
        <f t="shared" si="7"/>
        <v>0</v>
      </c>
      <c r="J29" s="18">
        <f t="shared" si="8"/>
        <v>0</v>
      </c>
      <c r="K29" s="37"/>
      <c r="L29" s="44"/>
      <c r="M29" s="44"/>
    </row>
    <row r="30" spans="1:32" s="11" customFormat="1" ht="15.75" thickBot="1">
      <c r="A30" s="104"/>
      <c r="B30" s="17" t="s">
        <v>8</v>
      </c>
      <c r="C30" s="29">
        <v>0</v>
      </c>
      <c r="D30" s="29">
        <v>0</v>
      </c>
      <c r="E30" s="29">
        <v>0</v>
      </c>
      <c r="F30" s="20"/>
      <c r="G30" s="30"/>
      <c r="H30" s="18">
        <f t="shared" si="2"/>
        <v>0</v>
      </c>
      <c r="I30" s="18">
        <f t="shared" si="7"/>
        <v>0</v>
      </c>
      <c r="J30" s="18">
        <f t="shared" si="8"/>
        <v>0</v>
      </c>
      <c r="K30" s="37"/>
      <c r="L30" s="44"/>
      <c r="M30" s="44"/>
    </row>
    <row r="31" spans="1:32" s="11" customFormat="1" ht="15.75" thickBot="1">
      <c r="A31" s="104"/>
      <c r="B31" s="17" t="s">
        <v>9</v>
      </c>
      <c r="C31" s="29">
        <v>0</v>
      </c>
      <c r="D31" s="29">
        <v>0</v>
      </c>
      <c r="E31" s="29">
        <v>0</v>
      </c>
      <c r="F31" s="18">
        <v>3825920</v>
      </c>
      <c r="G31" s="30">
        <v>0.95499999999999996</v>
      </c>
      <c r="H31" s="18">
        <f t="shared" si="2"/>
        <v>0</v>
      </c>
      <c r="I31" s="18">
        <f t="shared" si="7"/>
        <v>0</v>
      </c>
      <c r="J31" s="18">
        <f t="shared" si="8"/>
        <v>0</v>
      </c>
      <c r="K31" s="37"/>
      <c r="L31" s="44"/>
      <c r="M31" s="44"/>
    </row>
    <row r="32" spans="1:32" s="11" customFormat="1" ht="15.75" thickBot="1">
      <c r="A32" s="104"/>
      <c r="B32" s="17" t="s">
        <v>10</v>
      </c>
      <c r="C32" s="29">
        <v>0</v>
      </c>
      <c r="D32" s="29">
        <v>0</v>
      </c>
      <c r="E32" s="29">
        <v>0</v>
      </c>
      <c r="F32" s="18">
        <v>3775520</v>
      </c>
      <c r="G32" s="30">
        <v>0.93600000000000005</v>
      </c>
      <c r="H32" s="18">
        <f t="shared" si="2"/>
        <v>0</v>
      </c>
      <c r="I32" s="18">
        <f t="shared" si="7"/>
        <v>0</v>
      </c>
      <c r="J32" s="18">
        <f t="shared" si="8"/>
        <v>0</v>
      </c>
      <c r="K32" s="37"/>
      <c r="L32" s="44"/>
      <c r="M32" s="44"/>
    </row>
    <row r="33" spans="1:13" s="11" customFormat="1" ht="15.75" thickBot="1">
      <c r="A33" s="104"/>
      <c r="B33" s="17" t="s">
        <v>11</v>
      </c>
      <c r="C33" s="29">
        <v>0</v>
      </c>
      <c r="D33" s="29">
        <v>0</v>
      </c>
      <c r="E33" s="29">
        <v>0</v>
      </c>
      <c r="F33" s="18"/>
      <c r="G33" s="30"/>
      <c r="H33" s="18">
        <f t="shared" si="2"/>
        <v>0</v>
      </c>
      <c r="I33" s="18">
        <f t="shared" si="7"/>
        <v>0</v>
      </c>
      <c r="J33" s="18">
        <f t="shared" si="8"/>
        <v>0</v>
      </c>
      <c r="K33" s="37"/>
      <c r="L33" s="44"/>
      <c r="M33" s="44"/>
    </row>
    <row r="34" spans="1:13" s="11" customFormat="1" ht="15.75" thickBot="1">
      <c r="A34" s="104"/>
      <c r="B34" s="17" t="s">
        <v>12</v>
      </c>
      <c r="C34" s="29">
        <v>0</v>
      </c>
      <c r="D34" s="29">
        <v>0</v>
      </c>
      <c r="E34" s="29">
        <v>0</v>
      </c>
      <c r="F34" s="18"/>
      <c r="G34" s="30"/>
      <c r="H34" s="18">
        <f t="shared" si="2"/>
        <v>0</v>
      </c>
      <c r="I34" s="18">
        <f t="shared" si="7"/>
        <v>0</v>
      </c>
      <c r="J34" s="18">
        <f t="shared" si="8"/>
        <v>0</v>
      </c>
      <c r="K34" s="37"/>
      <c r="L34" s="44"/>
      <c r="M34" s="44"/>
    </row>
    <row r="35" spans="1:13" s="11" customFormat="1" ht="15.75" thickBot="1">
      <c r="A35" s="104"/>
      <c r="B35" s="17" t="s">
        <v>13</v>
      </c>
      <c r="C35" s="29">
        <v>0</v>
      </c>
      <c r="D35" s="29">
        <v>0</v>
      </c>
      <c r="E35" s="29">
        <v>0</v>
      </c>
      <c r="F35" s="18">
        <v>2216120</v>
      </c>
      <c r="G35" s="30">
        <v>0.97799999999999998</v>
      </c>
      <c r="H35" s="18">
        <f t="shared" si="2"/>
        <v>0</v>
      </c>
      <c r="I35" s="18">
        <f t="shared" si="7"/>
        <v>0</v>
      </c>
      <c r="J35" s="18">
        <f t="shared" si="8"/>
        <v>0</v>
      </c>
      <c r="K35" s="37"/>
      <c r="L35" s="44"/>
      <c r="M35" s="44"/>
    </row>
    <row r="36" spans="1:13" s="11" customFormat="1" ht="15.75" thickBot="1">
      <c r="A36" s="104"/>
      <c r="B36" s="17" t="s">
        <v>14</v>
      </c>
      <c r="C36" s="29">
        <v>0</v>
      </c>
      <c r="D36" s="29">
        <v>0</v>
      </c>
      <c r="E36" s="29">
        <v>0</v>
      </c>
      <c r="F36" s="18">
        <v>3100857</v>
      </c>
      <c r="G36" s="30">
        <v>0.95599999999999996</v>
      </c>
      <c r="H36" s="18">
        <f t="shared" si="2"/>
        <v>0</v>
      </c>
      <c r="I36" s="18">
        <f t="shared" si="7"/>
        <v>0</v>
      </c>
      <c r="J36" s="18">
        <f t="shared" si="8"/>
        <v>0</v>
      </c>
      <c r="K36" s="37"/>
      <c r="L36" s="44"/>
      <c r="M36" s="44"/>
    </row>
    <row r="37" spans="1:13" s="11" customFormat="1" ht="15.75" thickBot="1">
      <c r="A37" s="104"/>
      <c r="B37" s="17" t="s">
        <v>15</v>
      </c>
      <c r="C37" s="29">
        <v>0</v>
      </c>
      <c r="D37" s="29">
        <v>0</v>
      </c>
      <c r="E37" s="29">
        <v>0</v>
      </c>
      <c r="F37" s="18">
        <v>4801920</v>
      </c>
      <c r="G37" s="30">
        <v>1</v>
      </c>
      <c r="H37" s="18">
        <f t="shared" si="2"/>
        <v>0</v>
      </c>
      <c r="I37" s="18">
        <f t="shared" si="7"/>
        <v>0</v>
      </c>
      <c r="J37" s="18">
        <f t="shared" si="8"/>
        <v>0</v>
      </c>
      <c r="K37" s="37"/>
      <c r="L37" s="44"/>
      <c r="M37" s="44"/>
    </row>
    <row r="38" spans="1:13" s="16" customFormat="1" ht="15.75" thickBot="1">
      <c r="A38" s="104"/>
      <c r="B38" s="24" t="s">
        <v>49</v>
      </c>
      <c r="C38" s="24">
        <f>SUM(C22:C37)</f>
        <v>29299</v>
      </c>
      <c r="D38" s="24">
        <f>SUM(D22:D37)</f>
        <v>8880</v>
      </c>
      <c r="E38" s="24">
        <f>SUM(E22:E37)</f>
        <v>9500</v>
      </c>
      <c r="F38" s="24"/>
      <c r="G38" s="25"/>
      <c r="H38" s="24">
        <f>SUM(H22:H37)</f>
        <v>93027945254.970993</v>
      </c>
      <c r="I38" s="24">
        <f t="shared" ref="I38:J38" si="9">SUM(I22:I37)</f>
        <v>11894546208.32</v>
      </c>
      <c r="J38" s="24">
        <f t="shared" si="9"/>
        <v>8250200756.3199997</v>
      </c>
      <c r="K38" s="36"/>
      <c r="L38" s="43"/>
      <c r="M38" s="43"/>
    </row>
    <row r="39" spans="1:13" s="11" customFormat="1" ht="15.75" thickBot="1">
      <c r="A39" s="103" t="s">
        <v>18</v>
      </c>
      <c r="B39" s="17" t="s">
        <v>0</v>
      </c>
      <c r="C39" s="29">
        <v>0</v>
      </c>
      <c r="D39" s="29">
        <v>0</v>
      </c>
      <c r="E39" s="29">
        <v>0</v>
      </c>
      <c r="F39" s="18">
        <v>3128907</v>
      </c>
      <c r="G39" s="30">
        <v>0.90300000000000002</v>
      </c>
      <c r="H39" s="18">
        <f t="shared" si="2"/>
        <v>0</v>
      </c>
      <c r="I39" s="18">
        <f t="shared" si="7"/>
        <v>0</v>
      </c>
      <c r="J39" s="18">
        <f t="shared" si="8"/>
        <v>0</v>
      </c>
      <c r="K39" s="37"/>
      <c r="L39" s="44"/>
      <c r="M39" s="44"/>
    </row>
    <row r="40" spans="1:13" s="11" customFormat="1" ht="15.75" thickBot="1">
      <c r="A40" s="104"/>
      <c r="B40" s="17" t="s">
        <v>1</v>
      </c>
      <c r="C40" s="29">
        <v>0</v>
      </c>
      <c r="D40" s="29">
        <v>0</v>
      </c>
      <c r="E40" s="29">
        <v>0</v>
      </c>
      <c r="F40" s="18">
        <v>984750</v>
      </c>
      <c r="G40" s="30">
        <v>0.94799999999999995</v>
      </c>
      <c r="H40" s="18">
        <f t="shared" si="2"/>
        <v>0</v>
      </c>
      <c r="I40" s="18">
        <f t="shared" si="7"/>
        <v>0</v>
      </c>
      <c r="J40" s="18">
        <f t="shared" si="8"/>
        <v>0</v>
      </c>
      <c r="K40" s="37"/>
      <c r="L40" s="44"/>
      <c r="M40" s="44"/>
    </row>
    <row r="41" spans="1:13" s="11" customFormat="1" ht="15.75" thickBot="1">
      <c r="A41" s="104"/>
      <c r="B41" s="17" t="s">
        <v>2</v>
      </c>
      <c r="C41" s="29">
        <v>308</v>
      </c>
      <c r="D41" s="29">
        <v>308</v>
      </c>
      <c r="E41" s="29">
        <v>700</v>
      </c>
      <c r="F41" s="18">
        <v>678080</v>
      </c>
      <c r="G41" s="30">
        <v>1.0129999999999999</v>
      </c>
      <c r="H41" s="18">
        <f t="shared" si="2"/>
        <v>211563672.31999999</v>
      </c>
      <c r="I41" s="18">
        <f t="shared" si="7"/>
        <v>211563672.31999999</v>
      </c>
      <c r="J41" s="18">
        <f t="shared" si="8"/>
        <v>480826527.99999994</v>
      </c>
      <c r="K41" s="37"/>
      <c r="L41" s="44"/>
      <c r="M41" s="44"/>
    </row>
    <row r="42" spans="1:13" s="11" customFormat="1" ht="15.75" thickBot="1">
      <c r="A42" s="104"/>
      <c r="B42" s="17" t="s">
        <v>3</v>
      </c>
      <c r="C42" s="29">
        <v>0</v>
      </c>
      <c r="D42" s="29">
        <v>0</v>
      </c>
      <c r="E42" s="29">
        <v>0</v>
      </c>
      <c r="F42" s="18">
        <v>2742707</v>
      </c>
      <c r="G42" s="30">
        <v>0.91300000000000003</v>
      </c>
      <c r="H42" s="18">
        <f t="shared" si="2"/>
        <v>0</v>
      </c>
      <c r="I42" s="18">
        <f t="shared" si="7"/>
        <v>0</v>
      </c>
      <c r="J42" s="18">
        <f t="shared" si="8"/>
        <v>0</v>
      </c>
      <c r="K42" s="37"/>
      <c r="L42" s="44"/>
      <c r="M42" s="44"/>
    </row>
    <row r="43" spans="1:13" s="11" customFormat="1" ht="15.75" thickBot="1">
      <c r="A43" s="104"/>
      <c r="B43" s="17" t="s">
        <v>4</v>
      </c>
      <c r="C43" s="29">
        <v>0</v>
      </c>
      <c r="D43" s="29">
        <v>0</v>
      </c>
      <c r="E43" s="29">
        <v>0</v>
      </c>
      <c r="F43" s="18">
        <v>3748820</v>
      </c>
      <c r="G43" s="30">
        <v>1</v>
      </c>
      <c r="H43" s="18">
        <f t="shared" si="2"/>
        <v>0</v>
      </c>
      <c r="I43" s="18">
        <f t="shared" si="7"/>
        <v>0</v>
      </c>
      <c r="J43" s="18">
        <f t="shared" si="8"/>
        <v>0</v>
      </c>
      <c r="K43" s="37"/>
      <c r="L43" s="44"/>
      <c r="M43" s="44"/>
    </row>
    <row r="44" spans="1:13" s="11" customFormat="1" ht="15.75" thickBot="1">
      <c r="A44" s="104"/>
      <c r="B44" s="17" t="s">
        <v>5</v>
      </c>
      <c r="C44" s="29">
        <v>0</v>
      </c>
      <c r="D44" s="29">
        <v>0</v>
      </c>
      <c r="E44" s="29">
        <v>0</v>
      </c>
      <c r="F44" s="18">
        <v>3098000</v>
      </c>
      <c r="G44" s="30">
        <v>1</v>
      </c>
      <c r="H44" s="18">
        <f t="shared" si="2"/>
        <v>0</v>
      </c>
      <c r="I44" s="18">
        <f t="shared" si="7"/>
        <v>0</v>
      </c>
      <c r="J44" s="18">
        <f t="shared" si="8"/>
        <v>0</v>
      </c>
      <c r="K44" s="37"/>
      <c r="L44" s="44"/>
      <c r="M44" s="44"/>
    </row>
    <row r="45" spans="1:13" s="11" customFormat="1" ht="15.75" thickBot="1">
      <c r="A45" s="104"/>
      <c r="B45" s="17" t="s">
        <v>6</v>
      </c>
      <c r="C45" s="29">
        <v>100</v>
      </c>
      <c r="D45" s="29">
        <v>100</v>
      </c>
      <c r="E45" s="29">
        <v>100</v>
      </c>
      <c r="F45" s="18">
        <v>2400137</v>
      </c>
      <c r="G45" s="30">
        <v>0.94399999999999995</v>
      </c>
      <c r="H45" s="18">
        <f t="shared" si="2"/>
        <v>226572932.79999998</v>
      </c>
      <c r="I45" s="18">
        <f t="shared" si="7"/>
        <v>226572932.79999998</v>
      </c>
      <c r="J45" s="18">
        <f t="shared" si="8"/>
        <v>226572932.79999998</v>
      </c>
      <c r="K45" s="37"/>
      <c r="L45" s="44"/>
      <c r="M45" s="44"/>
    </row>
    <row r="46" spans="1:13" s="11" customFormat="1" ht="15.75" thickBot="1">
      <c r="A46" s="104"/>
      <c r="B46" s="17" t="s">
        <v>7</v>
      </c>
      <c r="C46" s="29">
        <v>0</v>
      </c>
      <c r="D46" s="29">
        <v>0</v>
      </c>
      <c r="E46" s="29">
        <v>0</v>
      </c>
      <c r="F46" s="18">
        <v>5080991</v>
      </c>
      <c r="G46" s="30">
        <v>0.96699999999999997</v>
      </c>
      <c r="H46" s="18">
        <f t="shared" si="2"/>
        <v>0</v>
      </c>
      <c r="I46" s="18">
        <f t="shared" si="7"/>
        <v>0</v>
      </c>
      <c r="J46" s="18">
        <f t="shared" si="8"/>
        <v>0</v>
      </c>
      <c r="K46" s="37"/>
      <c r="L46" s="44"/>
      <c r="M46" s="44"/>
    </row>
    <row r="47" spans="1:13" s="11" customFormat="1" ht="15.75" thickBot="1">
      <c r="A47" s="104"/>
      <c r="B47" s="17" t="s">
        <v>8</v>
      </c>
      <c r="C47" s="29">
        <v>0</v>
      </c>
      <c r="D47" s="29">
        <v>0</v>
      </c>
      <c r="E47" s="29">
        <v>0</v>
      </c>
      <c r="F47" s="20"/>
      <c r="G47" s="30"/>
      <c r="H47" s="18">
        <f t="shared" si="2"/>
        <v>0</v>
      </c>
      <c r="I47" s="18">
        <f t="shared" si="7"/>
        <v>0</v>
      </c>
      <c r="J47" s="18">
        <f t="shared" si="8"/>
        <v>0</v>
      </c>
      <c r="K47" s="37"/>
      <c r="L47" s="44"/>
      <c r="M47" s="44"/>
    </row>
    <row r="48" spans="1:13" s="11" customFormat="1" ht="15.75" thickBot="1">
      <c r="A48" s="104"/>
      <c r="B48" s="17" t="s">
        <v>9</v>
      </c>
      <c r="C48" s="29">
        <v>0</v>
      </c>
      <c r="D48" s="29">
        <v>0</v>
      </c>
      <c r="E48" s="29">
        <v>0</v>
      </c>
      <c r="F48" s="18">
        <v>3825920</v>
      </c>
      <c r="G48" s="30">
        <v>0.94699999999999995</v>
      </c>
      <c r="H48" s="18">
        <f t="shared" si="2"/>
        <v>0</v>
      </c>
      <c r="I48" s="18">
        <f t="shared" si="7"/>
        <v>0</v>
      </c>
      <c r="J48" s="18">
        <f t="shared" si="8"/>
        <v>0</v>
      </c>
      <c r="K48" s="37"/>
      <c r="L48" s="44"/>
      <c r="M48" s="44"/>
    </row>
    <row r="49" spans="1:20" s="11" customFormat="1" ht="15.75" thickBot="1">
      <c r="A49" s="104"/>
      <c r="B49" s="17" t="s">
        <v>10</v>
      </c>
      <c r="C49" s="29">
        <v>0</v>
      </c>
      <c r="D49" s="29">
        <v>0</v>
      </c>
      <c r="E49" s="29">
        <v>0</v>
      </c>
      <c r="F49" s="18">
        <v>3775520</v>
      </c>
      <c r="G49" s="30">
        <v>0.91200000000000003</v>
      </c>
      <c r="H49" s="18">
        <f t="shared" si="2"/>
        <v>0</v>
      </c>
      <c r="I49" s="18">
        <f t="shared" si="7"/>
        <v>0</v>
      </c>
      <c r="J49" s="18">
        <f t="shared" si="8"/>
        <v>0</v>
      </c>
      <c r="K49" s="37"/>
      <c r="L49" s="44"/>
      <c r="M49" s="44"/>
    </row>
    <row r="50" spans="1:20" s="11" customFormat="1" ht="15.75" thickBot="1">
      <c r="A50" s="104"/>
      <c r="B50" s="17" t="s">
        <v>11</v>
      </c>
      <c r="C50" s="29">
        <v>0</v>
      </c>
      <c r="D50" s="29">
        <v>0</v>
      </c>
      <c r="E50" s="29">
        <v>0</v>
      </c>
      <c r="F50" s="18"/>
      <c r="G50" s="30"/>
      <c r="H50" s="18">
        <f t="shared" si="2"/>
        <v>0</v>
      </c>
      <c r="I50" s="18">
        <f t="shared" si="7"/>
        <v>0</v>
      </c>
      <c r="J50" s="18">
        <f t="shared" si="8"/>
        <v>0</v>
      </c>
      <c r="K50" s="37"/>
      <c r="L50" s="44"/>
      <c r="M50" s="44"/>
    </row>
    <row r="51" spans="1:20" s="11" customFormat="1" ht="15.75" thickBot="1">
      <c r="A51" s="104"/>
      <c r="B51" s="17" t="s">
        <v>12</v>
      </c>
      <c r="C51" s="29">
        <v>0</v>
      </c>
      <c r="D51" s="29">
        <v>0</v>
      </c>
      <c r="E51" s="29">
        <v>0</v>
      </c>
      <c r="F51" s="18"/>
      <c r="G51" s="30"/>
      <c r="H51" s="18">
        <f t="shared" si="2"/>
        <v>0</v>
      </c>
      <c r="I51" s="18">
        <f t="shared" si="7"/>
        <v>0</v>
      </c>
      <c r="J51" s="18">
        <f t="shared" si="8"/>
        <v>0</v>
      </c>
      <c r="K51" s="37"/>
      <c r="L51" s="44"/>
      <c r="M51" s="44"/>
    </row>
    <row r="52" spans="1:20" s="11" customFormat="1" ht="15.75" thickBot="1">
      <c r="A52" s="104"/>
      <c r="B52" s="17" t="s">
        <v>13</v>
      </c>
      <c r="C52" s="29">
        <v>8618</v>
      </c>
      <c r="D52" s="29">
        <v>6618</v>
      </c>
      <c r="E52" s="29">
        <v>1218</v>
      </c>
      <c r="F52" s="18">
        <v>2216120</v>
      </c>
      <c r="G52" s="30">
        <v>1.0209999999999999</v>
      </c>
      <c r="H52" s="18">
        <f t="shared" si="2"/>
        <v>19499591125.359997</v>
      </c>
      <c r="I52" s="18">
        <f t="shared" si="7"/>
        <v>14974274085.359999</v>
      </c>
      <c r="J52" s="18">
        <f t="shared" si="8"/>
        <v>2755918077.3599997</v>
      </c>
      <c r="K52" s="37"/>
      <c r="L52" s="44"/>
      <c r="M52" s="44"/>
    </row>
    <row r="53" spans="1:20" s="11" customFormat="1" ht="15.75" thickBot="1">
      <c r="A53" s="104"/>
      <c r="B53" s="17" t="s">
        <v>14</v>
      </c>
      <c r="C53" s="29"/>
      <c r="D53" s="29">
        <v>0</v>
      </c>
      <c r="E53" s="29">
        <v>0</v>
      </c>
      <c r="F53" s="18">
        <v>3100857</v>
      </c>
      <c r="G53" s="30">
        <v>0.92800000000000005</v>
      </c>
      <c r="H53" s="18">
        <f t="shared" si="2"/>
        <v>0</v>
      </c>
      <c r="I53" s="18">
        <f t="shared" si="7"/>
        <v>0</v>
      </c>
      <c r="J53" s="18">
        <f t="shared" si="8"/>
        <v>0</v>
      </c>
      <c r="K53" s="37"/>
      <c r="L53" s="44"/>
      <c r="M53" s="44"/>
    </row>
    <row r="54" spans="1:20" s="11" customFormat="1" ht="15.75" thickBot="1">
      <c r="A54" s="104"/>
      <c r="B54" s="17" t="s">
        <v>15</v>
      </c>
      <c r="C54" s="29"/>
      <c r="D54" s="29">
        <v>0</v>
      </c>
      <c r="E54" s="29">
        <v>0</v>
      </c>
      <c r="F54" s="18">
        <v>4801920</v>
      </c>
      <c r="G54" s="30">
        <v>1</v>
      </c>
      <c r="H54" s="18">
        <f t="shared" si="2"/>
        <v>0</v>
      </c>
      <c r="I54" s="18">
        <f t="shared" si="7"/>
        <v>0</v>
      </c>
      <c r="J54" s="18">
        <f t="shared" si="8"/>
        <v>0</v>
      </c>
      <c r="K54" s="37"/>
      <c r="L54" s="44"/>
      <c r="M54" s="44"/>
    </row>
    <row r="55" spans="1:20" s="16" customFormat="1" ht="15.75" thickBot="1">
      <c r="A55" s="104"/>
      <c r="B55" s="24" t="s">
        <v>49</v>
      </c>
      <c r="C55" s="24">
        <f>SUM(C39:C53)</f>
        <v>9026</v>
      </c>
      <c r="D55" s="24">
        <f>SUM(D39:D53)</f>
        <v>7026</v>
      </c>
      <c r="E55" s="24">
        <f>SUM(E39:E54)</f>
        <v>2018</v>
      </c>
      <c r="F55" s="24"/>
      <c r="G55" s="25"/>
      <c r="H55" s="24">
        <f>SUM(H39:H54)</f>
        <v>19937727730.479996</v>
      </c>
      <c r="I55" s="24">
        <f t="shared" ref="I55" si="10">SUM(I39:I54)</f>
        <v>15412410690.48</v>
      </c>
      <c r="J55" s="24">
        <f t="shared" ref="J55" si="11">SUM(J39:J54)</f>
        <v>3463317538.1599998</v>
      </c>
      <c r="K55" s="36"/>
      <c r="L55" s="43"/>
      <c r="M55" s="43"/>
    </row>
    <row r="56" spans="1:20" s="11" customFormat="1" ht="15.75" thickBot="1">
      <c r="A56" s="103" t="s">
        <v>19</v>
      </c>
      <c r="B56" s="17" t="s">
        <v>0</v>
      </c>
      <c r="C56" s="29">
        <v>0</v>
      </c>
      <c r="D56" s="29">
        <v>0</v>
      </c>
      <c r="E56" s="29">
        <v>0</v>
      </c>
      <c r="F56" s="18">
        <v>3128907</v>
      </c>
      <c r="G56" s="30">
        <v>1.0149999999999999</v>
      </c>
      <c r="H56" s="18">
        <f t="shared" si="2"/>
        <v>0</v>
      </c>
      <c r="I56" s="18">
        <f t="shared" si="7"/>
        <v>0</v>
      </c>
      <c r="J56" s="18">
        <f t="shared" si="8"/>
        <v>0</v>
      </c>
      <c r="K56" s="37"/>
      <c r="L56" s="44"/>
      <c r="M56" s="44"/>
    </row>
    <row r="57" spans="1:20" s="11" customFormat="1" ht="15.75" thickBot="1">
      <c r="A57" s="104"/>
      <c r="B57" s="17" t="s">
        <v>1</v>
      </c>
      <c r="C57" s="29">
        <v>8219</v>
      </c>
      <c r="D57" s="29">
        <v>0</v>
      </c>
      <c r="E57" s="29">
        <v>3558</v>
      </c>
      <c r="F57" s="18">
        <v>984750</v>
      </c>
      <c r="G57" s="30">
        <v>1.0089999999999999</v>
      </c>
      <c r="H57" s="18">
        <f t="shared" si="2"/>
        <v>8166503192.249999</v>
      </c>
      <c r="I57" s="18">
        <f>D57*F57*G57</f>
        <v>0</v>
      </c>
      <c r="J57" s="18">
        <f t="shared" si="8"/>
        <v>3535274164.4999995</v>
      </c>
      <c r="K57" s="37"/>
      <c r="L57" s="44"/>
      <c r="M57" s="44"/>
    </row>
    <row r="58" spans="1:20" s="11" customFormat="1" ht="15.75" thickBot="1">
      <c r="A58" s="104"/>
      <c r="B58" s="17" t="s">
        <v>2</v>
      </c>
      <c r="C58" s="29">
        <v>0</v>
      </c>
      <c r="D58" s="29">
        <v>1049</v>
      </c>
      <c r="E58" s="29">
        <v>860</v>
      </c>
      <c r="F58" s="18">
        <v>678080</v>
      </c>
      <c r="G58" s="30">
        <v>1.0169999999999999</v>
      </c>
      <c r="H58" s="18">
        <f t="shared" si="2"/>
        <v>0</v>
      </c>
      <c r="I58" s="18">
        <f>D58*F58*G58</f>
        <v>723398120.63999999</v>
      </c>
      <c r="J58" s="18">
        <f t="shared" si="8"/>
        <v>593062329.5999999</v>
      </c>
      <c r="K58" s="37"/>
      <c r="L58" s="44"/>
      <c r="M58" s="44"/>
    </row>
    <row r="59" spans="1:20" s="11" customFormat="1" ht="15.75" thickBot="1">
      <c r="A59" s="104"/>
      <c r="B59" s="17" t="s">
        <v>3</v>
      </c>
      <c r="C59" s="29">
        <v>0</v>
      </c>
      <c r="D59" s="29">
        <v>0</v>
      </c>
      <c r="E59" s="29">
        <v>0</v>
      </c>
      <c r="F59" s="18">
        <v>2742707</v>
      </c>
      <c r="G59" s="30">
        <v>1.0349999999999999</v>
      </c>
      <c r="H59" s="18">
        <f t="shared" si="2"/>
        <v>0</v>
      </c>
      <c r="I59" s="18">
        <f t="shared" si="7"/>
        <v>0</v>
      </c>
      <c r="J59" s="18">
        <f t="shared" si="8"/>
        <v>0</v>
      </c>
      <c r="K59" s="37"/>
      <c r="L59" s="44"/>
      <c r="M59" s="44"/>
    </row>
    <row r="60" spans="1:20" s="11" customFormat="1" ht="15.75" thickBot="1">
      <c r="A60" s="104"/>
      <c r="B60" s="17" t="s">
        <v>4</v>
      </c>
      <c r="C60" s="29">
        <v>0</v>
      </c>
      <c r="D60" s="29">
        <v>0</v>
      </c>
      <c r="E60" s="29">
        <v>0</v>
      </c>
      <c r="F60" s="18">
        <v>3748820</v>
      </c>
      <c r="G60" s="30">
        <v>1</v>
      </c>
      <c r="H60" s="18">
        <f t="shared" si="2"/>
        <v>0</v>
      </c>
      <c r="I60" s="18">
        <f t="shared" si="7"/>
        <v>0</v>
      </c>
      <c r="J60" s="18">
        <f t="shared" si="8"/>
        <v>0</v>
      </c>
      <c r="K60" s="37"/>
      <c r="L60" s="44"/>
      <c r="M60" s="44"/>
    </row>
    <row r="61" spans="1:20" s="11" customFormat="1" ht="15.75" thickBot="1">
      <c r="A61" s="104"/>
      <c r="B61" s="17" t="s">
        <v>5</v>
      </c>
      <c r="C61" s="29">
        <v>0</v>
      </c>
      <c r="D61" s="29">
        <v>0</v>
      </c>
      <c r="E61" s="29">
        <v>0</v>
      </c>
      <c r="F61" s="18">
        <v>3098000</v>
      </c>
      <c r="G61" s="30">
        <v>1</v>
      </c>
      <c r="H61" s="18">
        <f t="shared" si="2"/>
        <v>0</v>
      </c>
      <c r="I61" s="18">
        <f t="shared" si="7"/>
        <v>0</v>
      </c>
      <c r="J61" s="18">
        <f t="shared" si="8"/>
        <v>0</v>
      </c>
      <c r="K61" s="37"/>
      <c r="L61" s="44"/>
      <c r="M61" s="44"/>
    </row>
    <row r="62" spans="1:20" s="11" customFormat="1" ht="15.75" thickBot="1">
      <c r="A62" s="104"/>
      <c r="B62" s="17" t="s">
        <v>6</v>
      </c>
      <c r="C62" s="29">
        <v>80</v>
      </c>
      <c r="D62" s="29">
        <v>80</v>
      </c>
      <c r="E62" s="29">
        <v>80</v>
      </c>
      <c r="F62" s="18">
        <v>2400137</v>
      </c>
      <c r="G62" s="30">
        <v>0.99099999999999999</v>
      </c>
      <c r="H62" s="18">
        <f t="shared" si="2"/>
        <v>190282861.35999998</v>
      </c>
      <c r="I62" s="18">
        <f t="shared" si="7"/>
        <v>190282861.35999998</v>
      </c>
      <c r="J62" s="18">
        <f t="shared" si="8"/>
        <v>190282861.35999998</v>
      </c>
      <c r="K62" s="37"/>
      <c r="L62" s="44"/>
      <c r="M62" s="44"/>
    </row>
    <row r="63" spans="1:20" s="11" customFormat="1" ht="15.75" thickBot="1">
      <c r="A63" s="104"/>
      <c r="B63" s="17" t="s">
        <v>7</v>
      </c>
      <c r="C63" s="29">
        <v>0</v>
      </c>
      <c r="D63" s="29">
        <v>0</v>
      </c>
      <c r="E63" s="29">
        <v>0</v>
      </c>
      <c r="F63" s="18">
        <v>5080991</v>
      </c>
      <c r="G63" s="30">
        <v>1.02</v>
      </c>
      <c r="H63" s="18">
        <f t="shared" si="2"/>
        <v>0</v>
      </c>
      <c r="I63" s="18">
        <f t="shared" si="7"/>
        <v>0</v>
      </c>
      <c r="J63" s="18">
        <f t="shared" si="8"/>
        <v>0</v>
      </c>
      <c r="K63" s="37"/>
      <c r="L63" s="44"/>
      <c r="M63" s="44"/>
      <c r="P63" s="41" t="s">
        <v>59</v>
      </c>
      <c r="Q63" s="59"/>
      <c r="R63" s="59" t="s">
        <v>48</v>
      </c>
      <c r="S63" s="59" t="s">
        <v>48</v>
      </c>
      <c r="T63" s="59" t="s">
        <v>48</v>
      </c>
    </row>
    <row r="64" spans="1:20" s="11" customFormat="1" ht="15.75" thickBot="1">
      <c r="A64" s="104"/>
      <c r="B64" s="17" t="s">
        <v>8</v>
      </c>
      <c r="C64" s="29">
        <v>0</v>
      </c>
      <c r="D64" s="29">
        <v>0</v>
      </c>
      <c r="E64" s="29">
        <v>0</v>
      </c>
      <c r="F64" s="20"/>
      <c r="G64" s="30"/>
      <c r="H64" s="18">
        <f t="shared" si="2"/>
        <v>0</v>
      </c>
      <c r="I64" s="18">
        <f t="shared" si="7"/>
        <v>0</v>
      </c>
      <c r="J64" s="18">
        <f t="shared" si="8"/>
        <v>0</v>
      </c>
      <c r="K64" s="37"/>
      <c r="L64" s="44"/>
      <c r="M64" s="44"/>
      <c r="P64" s="41"/>
      <c r="Q64" s="59"/>
      <c r="R64" s="59" t="s">
        <v>50</v>
      </c>
      <c r="S64" s="59" t="s">
        <v>51</v>
      </c>
      <c r="T64" s="59" t="s">
        <v>52</v>
      </c>
    </row>
    <row r="65" spans="1:20" s="11" customFormat="1" ht="15.75" thickBot="1">
      <c r="A65" s="104"/>
      <c r="B65" s="17" t="s">
        <v>9</v>
      </c>
      <c r="C65" s="29">
        <v>410</v>
      </c>
      <c r="D65" s="29">
        <v>383</v>
      </c>
      <c r="E65" s="29">
        <v>406</v>
      </c>
      <c r="F65" s="18">
        <v>3825920</v>
      </c>
      <c r="G65" s="30">
        <v>0.98799999999999999</v>
      </c>
      <c r="H65" s="18">
        <f t="shared" si="2"/>
        <v>1549803673.5999999</v>
      </c>
      <c r="I65" s="18">
        <f t="shared" si="7"/>
        <v>1447743431.6800001</v>
      </c>
      <c r="J65" s="18">
        <f t="shared" si="8"/>
        <v>1534683637.76</v>
      </c>
      <c r="K65" s="37"/>
      <c r="L65" s="44"/>
      <c r="M65" s="44"/>
      <c r="P65" s="17" t="s">
        <v>16</v>
      </c>
      <c r="Q65" s="60"/>
      <c r="R65" s="61">
        <f>H21</f>
        <v>3808764150.132</v>
      </c>
      <c r="S65" s="61">
        <f>I21</f>
        <v>2237482478.1820002</v>
      </c>
      <c r="T65" s="61">
        <f>J21</f>
        <v>3172897691.1269999</v>
      </c>
    </row>
    <row r="66" spans="1:20" s="11" customFormat="1" ht="15.75" thickBot="1">
      <c r="A66" s="104"/>
      <c r="B66" s="17" t="s">
        <v>10</v>
      </c>
      <c r="C66" s="29">
        <v>0</v>
      </c>
      <c r="D66" s="29">
        <v>0</v>
      </c>
      <c r="E66" s="29">
        <v>0</v>
      </c>
      <c r="F66" s="18">
        <v>3775520</v>
      </c>
      <c r="G66" s="30">
        <v>0.98099999999999998</v>
      </c>
      <c r="H66" s="18">
        <f t="shared" si="2"/>
        <v>0</v>
      </c>
      <c r="I66" s="18">
        <f t="shared" si="7"/>
        <v>0</v>
      </c>
      <c r="J66" s="18">
        <f t="shared" si="8"/>
        <v>0</v>
      </c>
      <c r="K66" s="37"/>
      <c r="L66" s="44"/>
      <c r="M66" s="44"/>
      <c r="P66" s="17" t="s">
        <v>17</v>
      </c>
      <c r="Q66" s="60"/>
      <c r="R66" s="61">
        <f>H38</f>
        <v>93027945254.970993</v>
      </c>
      <c r="S66" s="61">
        <f>I38</f>
        <v>11894546208.32</v>
      </c>
      <c r="T66" s="61">
        <f>J38</f>
        <v>8250200756.3199997</v>
      </c>
    </row>
    <row r="67" spans="1:20" s="11" customFormat="1" ht="15.75" thickBot="1">
      <c r="A67" s="104"/>
      <c r="B67" s="17" t="s">
        <v>11</v>
      </c>
      <c r="C67" s="29">
        <v>0</v>
      </c>
      <c r="D67" s="29">
        <v>0</v>
      </c>
      <c r="E67" s="29">
        <v>0</v>
      </c>
      <c r="F67" s="18"/>
      <c r="G67" s="30"/>
      <c r="H67" s="18">
        <f t="shared" si="2"/>
        <v>0</v>
      </c>
      <c r="I67" s="18">
        <f t="shared" si="7"/>
        <v>0</v>
      </c>
      <c r="J67" s="18">
        <f t="shared" si="8"/>
        <v>0</v>
      </c>
      <c r="K67" s="37"/>
      <c r="L67" s="44"/>
      <c r="M67" s="44"/>
      <c r="P67" s="17" t="s">
        <v>18</v>
      </c>
      <c r="Q67" s="60"/>
      <c r="R67" s="61">
        <f>H55</f>
        <v>19937727730.479996</v>
      </c>
      <c r="S67" s="61">
        <f>I55</f>
        <v>15412410690.48</v>
      </c>
      <c r="T67" s="61">
        <f>J55</f>
        <v>3463317538.1599998</v>
      </c>
    </row>
    <row r="68" spans="1:20" s="11" customFormat="1" ht="15.75" thickBot="1">
      <c r="A68" s="104"/>
      <c r="B68" s="17" t="s">
        <v>12</v>
      </c>
      <c r="C68" s="29">
        <v>0</v>
      </c>
      <c r="D68" s="29">
        <v>0</v>
      </c>
      <c r="E68" s="29">
        <v>0</v>
      </c>
      <c r="F68" s="18"/>
      <c r="G68" s="30"/>
      <c r="H68" s="18">
        <f t="shared" si="2"/>
        <v>0</v>
      </c>
      <c r="I68" s="18">
        <f t="shared" si="7"/>
        <v>0</v>
      </c>
      <c r="J68" s="18">
        <f t="shared" si="8"/>
        <v>0</v>
      </c>
      <c r="K68" s="37"/>
      <c r="L68" s="44"/>
      <c r="M68" s="44"/>
      <c r="P68" s="17" t="s">
        <v>19</v>
      </c>
      <c r="Q68" s="60"/>
      <c r="R68" s="61">
        <f>H72</f>
        <v>33985839371.089996</v>
      </c>
      <c r="S68" s="61">
        <f>I72</f>
        <v>2361424413.6800003</v>
      </c>
      <c r="T68" s="61">
        <f>J72</f>
        <v>5853302993.2199993</v>
      </c>
    </row>
    <row r="69" spans="1:20" s="11" customFormat="1" ht="15.75" thickBot="1">
      <c r="A69" s="104"/>
      <c r="B69" s="17" t="s">
        <v>13</v>
      </c>
      <c r="C69" s="29">
        <v>10833</v>
      </c>
      <c r="D69" s="29">
        <v>0</v>
      </c>
      <c r="E69" s="29">
        <v>0</v>
      </c>
      <c r="F69" s="18">
        <v>2216120</v>
      </c>
      <c r="G69" s="30">
        <v>1.0029999999999999</v>
      </c>
      <c r="H69" s="18">
        <f t="shared" si="2"/>
        <v>24079249643.879997</v>
      </c>
      <c r="I69" s="18">
        <f t="shared" si="7"/>
        <v>0</v>
      </c>
      <c r="J69" s="18">
        <f t="shared" si="8"/>
        <v>0</v>
      </c>
      <c r="K69" s="37"/>
      <c r="L69" s="44"/>
      <c r="M69" s="44"/>
      <c r="P69" s="17" t="s">
        <v>20</v>
      </c>
      <c r="Q69" s="60"/>
      <c r="R69" s="61">
        <f>H89</f>
        <v>21361339253.279999</v>
      </c>
      <c r="S69" s="61">
        <f>I89</f>
        <v>17933148331.279999</v>
      </c>
      <c r="T69" s="61">
        <f>J89</f>
        <v>2779393923.8000002</v>
      </c>
    </row>
    <row r="70" spans="1:20" s="11" customFormat="1" ht="15.75" thickBot="1">
      <c r="A70" s="104"/>
      <c r="B70" s="17" t="s">
        <v>14</v>
      </c>
      <c r="C70" s="29"/>
      <c r="D70" s="29">
        <v>0</v>
      </c>
      <c r="E70" s="29">
        <v>0</v>
      </c>
      <c r="F70" s="18">
        <v>3100857</v>
      </c>
      <c r="G70" s="30">
        <v>1.0329999999999999</v>
      </c>
      <c r="H70" s="18">
        <f t="shared" ref="H70:H133" si="12">C70*F70*G70</f>
        <v>0</v>
      </c>
      <c r="I70" s="18">
        <f t="shared" si="7"/>
        <v>0</v>
      </c>
      <c r="J70" s="18">
        <f t="shared" si="8"/>
        <v>0</v>
      </c>
      <c r="K70" s="37"/>
      <c r="L70" s="44"/>
      <c r="M70" s="44"/>
      <c r="P70" s="17" t="s">
        <v>21</v>
      </c>
      <c r="Q70" s="60"/>
      <c r="R70" s="61">
        <f>H106</f>
        <v>28433928379.720001</v>
      </c>
      <c r="S70" s="61">
        <f>I106</f>
        <v>2204680363.8400002</v>
      </c>
      <c r="T70" s="61">
        <f>J106</f>
        <v>1170401630.73</v>
      </c>
    </row>
    <row r="71" spans="1:20" s="11" customFormat="1" ht="15.75" thickBot="1">
      <c r="A71" s="104"/>
      <c r="B71" s="17" t="s">
        <v>15</v>
      </c>
      <c r="C71" s="29"/>
      <c r="D71" s="29">
        <v>0</v>
      </c>
      <c r="E71" s="29">
        <v>0</v>
      </c>
      <c r="F71" s="18">
        <v>4801920</v>
      </c>
      <c r="G71" s="30">
        <v>0.99</v>
      </c>
      <c r="H71" s="18">
        <f t="shared" si="12"/>
        <v>0</v>
      </c>
      <c r="I71" s="18">
        <f t="shared" si="7"/>
        <v>0</v>
      </c>
      <c r="J71" s="18">
        <f t="shared" si="8"/>
        <v>0</v>
      </c>
      <c r="K71" s="37"/>
      <c r="L71" s="44"/>
      <c r="M71" s="44"/>
      <c r="P71" s="17" t="s">
        <v>22</v>
      </c>
      <c r="Q71" s="60"/>
      <c r="R71" s="61">
        <f>H123</f>
        <v>165908622967.87201</v>
      </c>
      <c r="S71" s="61">
        <f>I123</f>
        <v>40863158730.472</v>
      </c>
      <c r="T71" s="61">
        <f>J123</f>
        <v>16065507998.072001</v>
      </c>
    </row>
    <row r="72" spans="1:20" s="16" customFormat="1" ht="15.75" thickBot="1">
      <c r="A72" s="104"/>
      <c r="B72" s="24" t="s">
        <v>49</v>
      </c>
      <c r="C72" s="24">
        <f>SUM(C56:C71)</f>
        <v>19542</v>
      </c>
      <c r="D72" s="24">
        <f>SUM(D56:D71)</f>
        <v>1512</v>
      </c>
      <c r="E72" s="24">
        <f>SUM(E56:E71)</f>
        <v>4904</v>
      </c>
      <c r="F72" s="24"/>
      <c r="G72" s="25"/>
      <c r="H72" s="24">
        <f t="shared" ref="H72:J72" si="13">SUM(H56:H71)</f>
        <v>33985839371.089996</v>
      </c>
      <c r="I72" s="24">
        <f t="shared" si="13"/>
        <v>2361424413.6800003</v>
      </c>
      <c r="J72" s="24">
        <f t="shared" si="13"/>
        <v>5853302993.2199993</v>
      </c>
      <c r="K72" s="36"/>
      <c r="L72" s="43"/>
      <c r="M72" s="43"/>
      <c r="P72" s="17" t="s">
        <v>23</v>
      </c>
      <c r="Q72" s="60"/>
      <c r="R72" s="61">
        <f>H140</f>
        <v>10970227898.85</v>
      </c>
      <c r="S72" s="61">
        <f>I140</f>
        <v>4086108001.6500001</v>
      </c>
      <c r="T72" s="61">
        <f>J140</f>
        <v>6974994395.6499996</v>
      </c>
    </row>
    <row r="73" spans="1:20" s="11" customFormat="1" ht="15.75" thickBot="1">
      <c r="A73" s="103" t="s">
        <v>20</v>
      </c>
      <c r="B73" s="17" t="s">
        <v>0</v>
      </c>
      <c r="C73" s="29">
        <v>0</v>
      </c>
      <c r="D73" s="29">
        <v>0</v>
      </c>
      <c r="E73" s="29">
        <v>0</v>
      </c>
      <c r="F73" s="18">
        <v>3128907</v>
      </c>
      <c r="G73" s="30">
        <v>1.0389999999999999</v>
      </c>
      <c r="H73" s="18">
        <f t="shared" si="12"/>
        <v>0</v>
      </c>
      <c r="I73" s="18">
        <f>C73*F73*G73</f>
        <v>0</v>
      </c>
      <c r="J73" s="18">
        <f t="shared" si="8"/>
        <v>0</v>
      </c>
      <c r="K73" s="37"/>
      <c r="L73" s="44"/>
      <c r="M73" s="44"/>
      <c r="P73" s="17" t="s">
        <v>24</v>
      </c>
      <c r="Q73" s="60"/>
      <c r="R73" s="61">
        <f>H157</f>
        <v>35490362248.080002</v>
      </c>
      <c r="S73" s="61">
        <f>I157</f>
        <v>5672467648.0799999</v>
      </c>
      <c r="T73" s="61">
        <f>J157</f>
        <v>221172624.54999998</v>
      </c>
    </row>
    <row r="74" spans="1:20" s="11" customFormat="1" ht="15.75" thickBot="1">
      <c r="A74" s="104"/>
      <c r="B74" s="17" t="s">
        <v>1</v>
      </c>
      <c r="C74" s="29">
        <v>4706</v>
      </c>
      <c r="D74" s="29">
        <v>0</v>
      </c>
      <c r="E74" s="29">
        <v>0</v>
      </c>
      <c r="F74" s="18">
        <v>984750</v>
      </c>
      <c r="G74" s="30">
        <v>1.052</v>
      </c>
      <c r="H74" s="18">
        <f t="shared" si="12"/>
        <v>4875213642</v>
      </c>
      <c r="I74" s="18">
        <f>D74*F74*G74</f>
        <v>0</v>
      </c>
      <c r="J74" s="18">
        <f t="shared" si="8"/>
        <v>0</v>
      </c>
      <c r="K74" s="37"/>
      <c r="L74" s="44"/>
      <c r="M74" s="44"/>
      <c r="P74" s="17" t="s">
        <v>25</v>
      </c>
      <c r="Q74" s="60"/>
      <c r="R74" s="61">
        <f>H174</f>
        <v>19861893677.982002</v>
      </c>
      <c r="S74" s="61">
        <f>I174</f>
        <v>18239059619.914001</v>
      </c>
      <c r="T74" s="61">
        <f>J174</f>
        <v>17852834066.462002</v>
      </c>
    </row>
    <row r="75" spans="1:20" s="11" customFormat="1" ht="15.75" thickBot="1">
      <c r="A75" s="104"/>
      <c r="B75" s="17" t="s">
        <v>2</v>
      </c>
      <c r="C75" s="29">
        <v>0</v>
      </c>
      <c r="D75" s="29">
        <v>2200</v>
      </c>
      <c r="E75" s="29">
        <v>1400</v>
      </c>
      <c r="F75" s="18">
        <v>678080</v>
      </c>
      <c r="G75" s="30">
        <v>0.97</v>
      </c>
      <c r="H75" s="18">
        <f t="shared" si="12"/>
        <v>0</v>
      </c>
      <c r="I75" s="18">
        <f t="shared" ref="I75:I81" si="14">D75*F75*G75</f>
        <v>1447022720</v>
      </c>
      <c r="J75" s="18">
        <f>E75*F75*G75</f>
        <v>920832640</v>
      </c>
      <c r="K75" s="37"/>
      <c r="L75" s="44"/>
      <c r="M75" s="44"/>
      <c r="P75" s="17" t="s">
        <v>26</v>
      </c>
      <c r="Q75" s="60"/>
      <c r="R75" s="61">
        <f>H191</f>
        <v>7819287883.8400002</v>
      </c>
      <c r="S75" s="61">
        <f>I191</f>
        <v>3035813551.8400002</v>
      </c>
      <c r="T75" s="61">
        <f>J191</f>
        <v>1184347417.28</v>
      </c>
    </row>
    <row r="76" spans="1:20" s="11" customFormat="1" ht="15.75" thickBot="1">
      <c r="A76" s="104"/>
      <c r="B76" s="17" t="s">
        <v>3</v>
      </c>
      <c r="C76" s="29">
        <v>0</v>
      </c>
      <c r="D76" s="29">
        <v>0</v>
      </c>
      <c r="E76" s="29">
        <v>0</v>
      </c>
      <c r="F76" s="18">
        <v>2742707</v>
      </c>
      <c r="G76" s="30">
        <v>1.04</v>
      </c>
      <c r="H76" s="18">
        <f t="shared" si="12"/>
        <v>0</v>
      </c>
      <c r="I76" s="18">
        <f t="shared" si="14"/>
        <v>0</v>
      </c>
      <c r="J76" s="18">
        <f>E76*F76*G76</f>
        <v>0</v>
      </c>
      <c r="K76" s="37"/>
      <c r="L76" s="44"/>
      <c r="M76" s="44"/>
      <c r="P76" s="17" t="s">
        <v>27</v>
      </c>
      <c r="Q76" s="60"/>
      <c r="R76" s="61">
        <f>H208</f>
        <v>14675163506.238001</v>
      </c>
      <c r="S76" s="61">
        <f>I208</f>
        <v>7973616626.2379999</v>
      </c>
      <c r="T76" s="61">
        <f>J208</f>
        <v>8822479231.0380001</v>
      </c>
    </row>
    <row r="77" spans="1:20" s="11" customFormat="1" ht="15.75" thickBot="1">
      <c r="A77" s="104"/>
      <c r="B77" s="17" t="s">
        <v>4</v>
      </c>
      <c r="C77" s="29">
        <v>0</v>
      </c>
      <c r="D77" s="29">
        <v>0</v>
      </c>
      <c r="E77" s="29">
        <v>0</v>
      </c>
      <c r="F77" s="18">
        <v>3748820</v>
      </c>
      <c r="G77" s="30">
        <v>1</v>
      </c>
      <c r="H77" s="18">
        <f t="shared" si="12"/>
        <v>0</v>
      </c>
      <c r="I77" s="18">
        <f t="shared" si="14"/>
        <v>0</v>
      </c>
      <c r="J77" s="18">
        <f>E77*F77*G77</f>
        <v>0</v>
      </c>
      <c r="K77" s="37"/>
      <c r="L77" s="44"/>
      <c r="M77" s="44"/>
      <c r="P77" s="17" t="s">
        <v>28</v>
      </c>
      <c r="Q77" s="60"/>
      <c r="R77" s="61">
        <f>H225</f>
        <v>829183593.76800013</v>
      </c>
      <c r="S77" s="61">
        <f>I225</f>
        <v>310930635.04799998</v>
      </c>
      <c r="T77" s="61">
        <f>J225</f>
        <v>1799218761.0479999</v>
      </c>
    </row>
    <row r="78" spans="1:20" s="11" customFormat="1" ht="15.75" thickBot="1">
      <c r="A78" s="104"/>
      <c r="B78" s="17" t="s">
        <v>5</v>
      </c>
      <c r="C78" s="29">
        <v>0</v>
      </c>
      <c r="D78" s="29">
        <v>0</v>
      </c>
      <c r="E78" s="29">
        <v>0</v>
      </c>
      <c r="F78" s="18">
        <v>3098000</v>
      </c>
      <c r="G78" s="30">
        <v>1</v>
      </c>
      <c r="H78" s="18">
        <f t="shared" si="12"/>
        <v>0</v>
      </c>
      <c r="I78" s="18">
        <f t="shared" si="14"/>
        <v>0</v>
      </c>
      <c r="J78" s="18">
        <f t="shared" si="8"/>
        <v>0</v>
      </c>
      <c r="K78" s="37"/>
      <c r="L78" s="44"/>
      <c r="M78" s="44"/>
      <c r="P78" s="17" t="s">
        <v>29</v>
      </c>
      <c r="Q78" s="60"/>
      <c r="R78" s="61">
        <f>H242</f>
        <v>2331050580.934</v>
      </c>
      <c r="S78" s="61">
        <f>I242</f>
        <v>3379091028.934</v>
      </c>
      <c r="T78" s="61">
        <f>J242</f>
        <v>3276252059.974</v>
      </c>
    </row>
    <row r="79" spans="1:20" s="11" customFormat="1" ht="15.75" thickBot="1">
      <c r="A79" s="104"/>
      <c r="B79" s="17" t="s">
        <v>6</v>
      </c>
      <c r="C79" s="29">
        <v>200</v>
      </c>
      <c r="D79" s="29">
        <v>200</v>
      </c>
      <c r="E79" s="29">
        <v>200</v>
      </c>
      <c r="F79" s="18">
        <v>2400137</v>
      </c>
      <c r="G79" s="30">
        <v>1.0269999999999999</v>
      </c>
      <c r="H79" s="18">
        <f t="shared" si="12"/>
        <v>492988139.79999995</v>
      </c>
      <c r="I79" s="18">
        <f t="shared" si="14"/>
        <v>492988139.79999995</v>
      </c>
      <c r="J79" s="18">
        <f t="shared" si="8"/>
        <v>492988139.79999995</v>
      </c>
      <c r="K79" s="37"/>
      <c r="L79" s="44"/>
      <c r="M79" s="44"/>
      <c r="P79" s="17" t="s">
        <v>30</v>
      </c>
      <c r="Q79" s="60"/>
      <c r="R79" s="61">
        <f>H259</f>
        <v>15590990404.841999</v>
      </c>
      <c r="S79" s="61">
        <f>I259</f>
        <v>55701428164.841995</v>
      </c>
      <c r="T79" s="61">
        <f>J259</f>
        <v>15393253861.599998</v>
      </c>
    </row>
    <row r="80" spans="1:20" s="11" customFormat="1" ht="15.75" thickBot="1">
      <c r="A80" s="104"/>
      <c r="B80" s="17" t="s">
        <v>7</v>
      </c>
      <c r="C80" s="29">
        <v>0</v>
      </c>
      <c r="D80" s="29">
        <v>0</v>
      </c>
      <c r="E80" s="29">
        <v>0</v>
      </c>
      <c r="F80" s="18">
        <v>5080991</v>
      </c>
      <c r="G80" s="30">
        <v>1.016</v>
      </c>
      <c r="H80" s="18">
        <f t="shared" si="12"/>
        <v>0</v>
      </c>
      <c r="I80" s="18">
        <f t="shared" si="14"/>
        <v>0</v>
      </c>
      <c r="J80" s="18">
        <f t="shared" si="8"/>
        <v>0</v>
      </c>
      <c r="K80" s="37"/>
      <c r="L80" s="44"/>
      <c r="M80" s="44"/>
      <c r="P80" s="17" t="s">
        <v>31</v>
      </c>
      <c r="Q80" s="60"/>
      <c r="R80" s="61">
        <f>H276</f>
        <v>11609792722.612999</v>
      </c>
      <c r="S80" s="61">
        <f>I276</f>
        <v>32190840221.852997</v>
      </c>
      <c r="T80" s="61">
        <f>J276</f>
        <v>27610890260.238998</v>
      </c>
    </row>
    <row r="81" spans="1:20" s="11" customFormat="1" ht="15.75" thickBot="1">
      <c r="A81" s="104"/>
      <c r="B81" s="17" t="s">
        <v>8</v>
      </c>
      <c r="C81" s="29">
        <v>0</v>
      </c>
      <c r="D81" s="29">
        <v>0</v>
      </c>
      <c r="E81" s="29">
        <v>0</v>
      </c>
      <c r="F81" s="20"/>
      <c r="G81" s="30"/>
      <c r="H81" s="18">
        <f t="shared" si="12"/>
        <v>0</v>
      </c>
      <c r="I81" s="18">
        <f t="shared" si="14"/>
        <v>0</v>
      </c>
      <c r="J81" s="18">
        <f t="shared" si="8"/>
        <v>0</v>
      </c>
      <c r="K81" s="37"/>
      <c r="L81" s="44"/>
      <c r="M81" s="44"/>
      <c r="P81" s="31" t="s">
        <v>32</v>
      </c>
      <c r="Q81" s="62"/>
      <c r="R81" s="63">
        <f>H293</f>
        <v>50700331277.292999</v>
      </c>
      <c r="S81" s="63">
        <f>I293</f>
        <v>117712143858.33299</v>
      </c>
      <c r="T81" s="63">
        <f>J293</f>
        <v>25796379674.603996</v>
      </c>
    </row>
    <row r="82" spans="1:20" s="11" customFormat="1" ht="15.75" thickBot="1">
      <c r="A82" s="104"/>
      <c r="B82" s="17" t="s">
        <v>9</v>
      </c>
      <c r="C82" s="29">
        <v>0</v>
      </c>
      <c r="D82" s="29">
        <v>0</v>
      </c>
      <c r="E82" s="29">
        <v>0</v>
      </c>
      <c r="F82" s="18">
        <v>3825920</v>
      </c>
      <c r="G82" s="30">
        <v>1.034</v>
      </c>
      <c r="H82" s="18">
        <f t="shared" si="12"/>
        <v>0</v>
      </c>
      <c r="I82" s="18">
        <f>C82*F82*G82</f>
        <v>0</v>
      </c>
      <c r="J82" s="18">
        <f t="shared" si="8"/>
        <v>0</v>
      </c>
      <c r="K82" s="37"/>
      <c r="L82" s="44"/>
      <c r="M82" s="44"/>
      <c r="P82" s="31" t="s">
        <v>33</v>
      </c>
      <c r="Q82" s="62"/>
      <c r="R82" s="63">
        <f>H310</f>
        <v>44587207152.525002</v>
      </c>
      <c r="S82" s="63">
        <f>I310</f>
        <v>22235504005.625</v>
      </c>
      <c r="T82" s="63">
        <f>J310</f>
        <v>7799209295.0249996</v>
      </c>
    </row>
    <row r="83" spans="1:20" s="11" customFormat="1" ht="15.75" thickBot="1">
      <c r="A83" s="104"/>
      <c r="B83" s="17" t="s">
        <v>10</v>
      </c>
      <c r="C83" s="29">
        <v>0</v>
      </c>
      <c r="D83" s="29">
        <v>0</v>
      </c>
      <c r="E83" s="29">
        <v>0</v>
      </c>
      <c r="F83" s="18">
        <v>3775520</v>
      </c>
      <c r="G83" s="30">
        <v>1.048</v>
      </c>
      <c r="H83" s="18">
        <f t="shared" si="12"/>
        <v>0</v>
      </c>
      <c r="I83" s="18">
        <f>C83*F83*G83</f>
        <v>0</v>
      </c>
      <c r="J83" s="18">
        <f t="shared" si="8"/>
        <v>0</v>
      </c>
      <c r="K83" s="37"/>
      <c r="L83" s="44"/>
      <c r="M83" s="44"/>
      <c r="P83" s="31" t="s">
        <v>34</v>
      </c>
      <c r="Q83" s="62"/>
      <c r="R83" s="63">
        <f>H327</f>
        <v>94383736188.189987</v>
      </c>
      <c r="S83" s="63">
        <f>I327</f>
        <v>24604544136.189995</v>
      </c>
      <c r="T83" s="63">
        <f>J327</f>
        <v>2477815652.5039997</v>
      </c>
    </row>
    <row r="84" spans="1:20" s="11" customFormat="1" ht="15.75" thickBot="1">
      <c r="A84" s="104"/>
      <c r="B84" s="17" t="s">
        <v>11</v>
      </c>
      <c r="C84" s="29">
        <v>0</v>
      </c>
      <c r="D84" s="29">
        <v>0</v>
      </c>
      <c r="E84" s="29">
        <v>0</v>
      </c>
      <c r="F84" s="18"/>
      <c r="G84" s="30"/>
      <c r="H84" s="18">
        <f t="shared" si="12"/>
        <v>0</v>
      </c>
      <c r="I84" s="18">
        <f>C84*F84*G84</f>
        <v>0</v>
      </c>
      <c r="J84" s="18">
        <f t="shared" si="8"/>
        <v>0</v>
      </c>
      <c r="K84" s="37"/>
      <c r="L84" s="44"/>
      <c r="M84" s="44"/>
      <c r="P84" s="31" t="s">
        <v>35</v>
      </c>
      <c r="Q84" s="62"/>
      <c r="R84" s="63">
        <f>H344</f>
        <v>92180872090.709991</v>
      </c>
      <c r="S84" s="63">
        <f>I344</f>
        <v>57674758229.469994</v>
      </c>
      <c r="T84" s="63">
        <f>J344</f>
        <v>8692841464.1199989</v>
      </c>
    </row>
    <row r="85" spans="1:20" s="11" customFormat="1" ht="15.75" thickBot="1">
      <c r="A85" s="104"/>
      <c r="B85" s="17" t="s">
        <v>12</v>
      </c>
      <c r="C85" s="29">
        <v>0</v>
      </c>
      <c r="D85" s="29">
        <v>0</v>
      </c>
      <c r="E85" s="29">
        <v>0</v>
      </c>
      <c r="F85" s="18"/>
      <c r="G85" s="30"/>
      <c r="H85" s="18">
        <f t="shared" si="12"/>
        <v>0</v>
      </c>
      <c r="I85" s="18">
        <f>C85*F85*G85</f>
        <v>0</v>
      </c>
      <c r="J85" s="18">
        <f t="shared" ref="J85:J148" si="15">E85*F85*G85</f>
        <v>0</v>
      </c>
      <c r="K85" s="37"/>
      <c r="L85" s="44"/>
      <c r="M85" s="44"/>
      <c r="P85" s="31" t="s">
        <v>36</v>
      </c>
      <c r="Q85" s="62"/>
      <c r="R85" s="63">
        <f>H361</f>
        <v>6192292435.8929996</v>
      </c>
      <c r="S85" s="63">
        <f>I361</f>
        <v>19939134965.253002</v>
      </c>
      <c r="T85" s="63">
        <f>J361</f>
        <v>5508004396.493</v>
      </c>
    </row>
    <row r="86" spans="1:20" s="11" customFormat="1" ht="15.75" thickBot="1">
      <c r="A86" s="104"/>
      <c r="B86" s="17" t="s">
        <v>13</v>
      </c>
      <c r="C86" s="29">
        <v>7027</v>
      </c>
      <c r="D86" s="29">
        <v>449</v>
      </c>
      <c r="E86" s="29">
        <v>600</v>
      </c>
      <c r="F86" s="18">
        <v>2216120</v>
      </c>
      <c r="G86" s="30">
        <v>1.0269999999999999</v>
      </c>
      <c r="H86" s="18">
        <f t="shared" si="12"/>
        <v>15993137471.48</v>
      </c>
      <c r="I86" s="18">
        <f>C86*F86*G86</f>
        <v>15993137471.48</v>
      </c>
      <c r="J86" s="18">
        <f t="shared" si="15"/>
        <v>1365573144</v>
      </c>
      <c r="K86" s="37"/>
      <c r="L86" s="44"/>
      <c r="M86" s="44"/>
      <c r="P86" s="31" t="s">
        <v>37</v>
      </c>
      <c r="Q86" s="62"/>
      <c r="R86" s="63">
        <f>H378</f>
        <v>37947573150.970993</v>
      </c>
      <c r="S86" s="63">
        <f>I378</f>
        <v>154065476645.035</v>
      </c>
      <c r="T86" s="63">
        <f>J378</f>
        <v>20934093405.272999</v>
      </c>
    </row>
    <row r="87" spans="1:20" s="11" customFormat="1" ht="15.75" thickBot="1">
      <c r="A87" s="104"/>
      <c r="B87" s="17" t="s">
        <v>14</v>
      </c>
      <c r="C87" s="29"/>
      <c r="D87" s="29">
        <v>0</v>
      </c>
      <c r="E87" s="29">
        <v>0</v>
      </c>
      <c r="F87" s="18">
        <v>3100857</v>
      </c>
      <c r="G87" s="30">
        <v>1.0349999999999999</v>
      </c>
      <c r="H87" s="18">
        <f t="shared" si="12"/>
        <v>0</v>
      </c>
      <c r="I87" s="18">
        <f t="shared" ref="I87:I148" si="16">D87*F87*G87</f>
        <v>0</v>
      </c>
      <c r="J87" s="18">
        <f t="shared" si="15"/>
        <v>0</v>
      </c>
      <c r="K87" s="37"/>
      <c r="L87" s="44"/>
      <c r="M87" s="44"/>
      <c r="P87" s="31" t="s">
        <v>38</v>
      </c>
      <c r="Q87" s="62"/>
      <c r="R87" s="63">
        <f>H395</f>
        <v>44507589626.022003</v>
      </c>
      <c r="S87" s="63">
        <f>I395</f>
        <v>44507589626.022003</v>
      </c>
      <c r="T87" s="63">
        <f>J395</f>
        <v>44507589626.022003</v>
      </c>
    </row>
    <row r="88" spans="1:20" s="11" customFormat="1" ht="15.75" thickBot="1">
      <c r="A88" s="104"/>
      <c r="B88" s="17" t="s">
        <v>15</v>
      </c>
      <c r="C88" s="29"/>
      <c r="D88" s="29">
        <v>0</v>
      </c>
      <c r="E88" s="29">
        <v>0</v>
      </c>
      <c r="F88" s="18">
        <v>4801920</v>
      </c>
      <c r="G88" s="30">
        <v>1.028</v>
      </c>
      <c r="H88" s="18">
        <f t="shared" si="12"/>
        <v>0</v>
      </c>
      <c r="I88" s="18">
        <f t="shared" si="16"/>
        <v>0</v>
      </c>
      <c r="J88" s="18">
        <f t="shared" si="15"/>
        <v>0</v>
      </c>
      <c r="K88" s="37"/>
      <c r="L88" s="44"/>
      <c r="M88" s="44"/>
      <c r="P88" s="31" t="s">
        <v>39</v>
      </c>
      <c r="Q88" s="62"/>
      <c r="R88" s="63">
        <f>H412</f>
        <v>11922006093.040001</v>
      </c>
      <c r="S88" s="63">
        <f>I412</f>
        <v>15159534199.439999</v>
      </c>
      <c r="T88" s="63">
        <f>J412</f>
        <v>2699775753.04</v>
      </c>
    </row>
    <row r="89" spans="1:20" s="16" customFormat="1" ht="15.75" thickBot="1">
      <c r="A89" s="104"/>
      <c r="B89" s="24" t="s">
        <v>49</v>
      </c>
      <c r="C89" s="24">
        <f>SUM(C73:C88)</f>
        <v>11933</v>
      </c>
      <c r="D89" s="24">
        <f>SUM(D73:D88)</f>
        <v>2849</v>
      </c>
      <c r="E89" s="24">
        <f>SUM(E73:E88)</f>
        <v>2200</v>
      </c>
      <c r="F89" s="24"/>
      <c r="G89" s="25"/>
      <c r="H89" s="24">
        <f t="shared" ref="H89:J89" si="17">SUM(H73:H88)</f>
        <v>21361339253.279999</v>
      </c>
      <c r="I89" s="24">
        <f t="shared" si="17"/>
        <v>17933148331.279999</v>
      </c>
      <c r="J89" s="24">
        <f t="shared" si="17"/>
        <v>2779393923.8000002</v>
      </c>
      <c r="K89" s="36"/>
      <c r="L89" s="43"/>
      <c r="M89" s="43"/>
    </row>
    <row r="90" spans="1:20" s="11" customFormat="1" ht="15.75" thickBot="1">
      <c r="A90" s="104" t="s">
        <v>21</v>
      </c>
      <c r="B90" s="17" t="s">
        <v>0</v>
      </c>
      <c r="C90" s="29">
        <v>0</v>
      </c>
      <c r="D90" s="29">
        <v>0</v>
      </c>
      <c r="E90" s="29">
        <v>0</v>
      </c>
      <c r="F90" s="18">
        <v>3128907</v>
      </c>
      <c r="G90" s="30">
        <v>1.0469999999999999</v>
      </c>
      <c r="H90" s="18">
        <f t="shared" si="12"/>
        <v>0</v>
      </c>
      <c r="I90" s="18">
        <f t="shared" si="16"/>
        <v>0</v>
      </c>
      <c r="J90" s="18">
        <f t="shared" si="15"/>
        <v>0</v>
      </c>
      <c r="K90" s="37"/>
      <c r="L90" s="44"/>
      <c r="M90" s="44"/>
    </row>
    <row r="91" spans="1:20" s="11" customFormat="1" ht="15.75" thickBot="1">
      <c r="A91" s="104"/>
      <c r="B91" s="17" t="s">
        <v>1</v>
      </c>
      <c r="C91" s="29">
        <v>4530</v>
      </c>
      <c r="D91" s="29">
        <v>0</v>
      </c>
      <c r="E91" s="29">
        <v>0</v>
      </c>
      <c r="F91" s="18">
        <v>984750</v>
      </c>
      <c r="G91" s="30">
        <v>1.054</v>
      </c>
      <c r="H91" s="18">
        <f t="shared" si="12"/>
        <v>4701807045</v>
      </c>
      <c r="I91" s="18">
        <f t="shared" si="16"/>
        <v>0</v>
      </c>
      <c r="J91" s="18">
        <f t="shared" si="15"/>
        <v>0</v>
      </c>
      <c r="K91" s="37"/>
      <c r="L91" s="44"/>
      <c r="M91" s="44"/>
    </row>
    <row r="92" spans="1:20" s="11" customFormat="1" ht="15.75" thickBot="1">
      <c r="A92" s="104"/>
      <c r="B92" s="17" t="s">
        <v>2</v>
      </c>
      <c r="C92" s="29">
        <v>0</v>
      </c>
      <c r="D92" s="29">
        <v>1144</v>
      </c>
      <c r="E92" s="29">
        <v>904</v>
      </c>
      <c r="F92" s="18">
        <v>678080</v>
      </c>
      <c r="G92" s="30">
        <v>1.01</v>
      </c>
      <c r="H92" s="18">
        <f t="shared" si="12"/>
        <v>0</v>
      </c>
      <c r="I92" s="18">
        <f t="shared" si="16"/>
        <v>783480755.20000005</v>
      </c>
      <c r="J92" s="18">
        <f t="shared" si="15"/>
        <v>619114163.20000005</v>
      </c>
      <c r="K92" s="37"/>
      <c r="L92" s="44"/>
      <c r="M92" s="44"/>
    </row>
    <row r="93" spans="1:20" s="11" customFormat="1" ht="15.75" thickBot="1">
      <c r="A93" s="104"/>
      <c r="B93" s="17" t="s">
        <v>3</v>
      </c>
      <c r="C93" s="29">
        <v>0</v>
      </c>
      <c r="D93" s="29">
        <v>0</v>
      </c>
      <c r="E93" s="29">
        <v>0</v>
      </c>
      <c r="F93" s="18">
        <v>2742707</v>
      </c>
      <c r="G93" s="30">
        <v>1.077</v>
      </c>
      <c r="H93" s="18">
        <f t="shared" si="12"/>
        <v>0</v>
      </c>
      <c r="I93" s="18">
        <f t="shared" si="16"/>
        <v>0</v>
      </c>
      <c r="J93" s="18">
        <f t="shared" si="15"/>
        <v>0</v>
      </c>
      <c r="K93" s="37"/>
      <c r="L93" s="44"/>
      <c r="M93" s="44"/>
    </row>
    <row r="94" spans="1:20" s="11" customFormat="1" ht="15.75" thickBot="1">
      <c r="A94" s="104"/>
      <c r="B94" s="17" t="s">
        <v>4</v>
      </c>
      <c r="C94" s="29">
        <v>0</v>
      </c>
      <c r="D94" s="29">
        <v>0</v>
      </c>
      <c r="E94" s="29">
        <v>0</v>
      </c>
      <c r="F94" s="18">
        <v>3748820</v>
      </c>
      <c r="G94" s="30">
        <v>1</v>
      </c>
      <c r="H94" s="18">
        <f t="shared" si="12"/>
        <v>0</v>
      </c>
      <c r="I94" s="18">
        <f t="shared" si="16"/>
        <v>0</v>
      </c>
      <c r="J94" s="18">
        <f t="shared" si="15"/>
        <v>0</v>
      </c>
      <c r="K94" s="37"/>
      <c r="L94" s="44"/>
      <c r="M94" s="44"/>
    </row>
    <row r="95" spans="1:20" s="11" customFormat="1" ht="15.75" thickBot="1">
      <c r="A95" s="104"/>
      <c r="B95" s="17" t="s">
        <v>5</v>
      </c>
      <c r="C95" s="29">
        <v>0</v>
      </c>
      <c r="D95" s="29">
        <v>280</v>
      </c>
      <c r="E95" s="29">
        <v>0</v>
      </c>
      <c r="F95" s="18">
        <v>3098000</v>
      </c>
      <c r="G95" s="30">
        <v>1</v>
      </c>
      <c r="H95" s="18">
        <f t="shared" si="12"/>
        <v>0</v>
      </c>
      <c r="I95" s="18">
        <f t="shared" si="16"/>
        <v>867440000</v>
      </c>
      <c r="J95" s="18">
        <f t="shared" si="15"/>
        <v>0</v>
      </c>
      <c r="K95" s="37"/>
      <c r="L95" s="44"/>
      <c r="M95" s="44"/>
    </row>
    <row r="96" spans="1:20" s="11" customFormat="1" ht="15.75" thickBot="1">
      <c r="A96" s="104"/>
      <c r="B96" s="17" t="s">
        <v>6</v>
      </c>
      <c r="C96" s="29">
        <v>192</v>
      </c>
      <c r="D96" s="29">
        <v>224</v>
      </c>
      <c r="E96" s="29">
        <v>223</v>
      </c>
      <c r="F96" s="18">
        <v>2400137</v>
      </c>
      <c r="G96" s="30">
        <v>1.03</v>
      </c>
      <c r="H96" s="18">
        <f t="shared" si="12"/>
        <v>474651093.12</v>
      </c>
      <c r="I96" s="18">
        <f t="shared" si="16"/>
        <v>553759608.63999999</v>
      </c>
      <c r="J96" s="18">
        <f t="shared" si="15"/>
        <v>551287467.52999997</v>
      </c>
      <c r="K96" s="37"/>
      <c r="L96" s="44"/>
      <c r="M96" s="44"/>
    </row>
    <row r="97" spans="1:13" s="11" customFormat="1" ht="15.75" thickBot="1">
      <c r="A97" s="104"/>
      <c r="B97" s="17" t="s">
        <v>7</v>
      </c>
      <c r="C97" s="29">
        <v>0</v>
      </c>
      <c r="D97" s="29">
        <v>0</v>
      </c>
      <c r="E97" s="29">
        <v>0</v>
      </c>
      <c r="F97" s="18">
        <v>5080991</v>
      </c>
      <c r="G97" s="30">
        <v>1.028</v>
      </c>
      <c r="H97" s="18">
        <f t="shared" si="12"/>
        <v>0</v>
      </c>
      <c r="I97" s="18">
        <f t="shared" si="16"/>
        <v>0</v>
      </c>
      <c r="J97" s="18">
        <f t="shared" si="15"/>
        <v>0</v>
      </c>
      <c r="K97" s="37"/>
      <c r="L97" s="44"/>
      <c r="M97" s="44"/>
    </row>
    <row r="98" spans="1:13" s="11" customFormat="1" ht="15.75" thickBot="1">
      <c r="A98" s="104"/>
      <c r="B98" s="17" t="s">
        <v>8</v>
      </c>
      <c r="C98" s="29">
        <v>0</v>
      </c>
      <c r="D98" s="29">
        <v>0</v>
      </c>
      <c r="E98" s="29">
        <v>0</v>
      </c>
      <c r="F98" s="20"/>
      <c r="G98" s="30"/>
      <c r="H98" s="18">
        <f t="shared" si="12"/>
        <v>0</v>
      </c>
      <c r="I98" s="18">
        <f t="shared" si="16"/>
        <v>0</v>
      </c>
      <c r="J98" s="18">
        <f t="shared" si="15"/>
        <v>0</v>
      </c>
      <c r="K98" s="37"/>
      <c r="L98" s="44"/>
      <c r="M98" s="44"/>
    </row>
    <row r="99" spans="1:13" s="11" customFormat="1" ht="15.75" thickBot="1">
      <c r="A99" s="104"/>
      <c r="B99" s="17" t="s">
        <v>9</v>
      </c>
      <c r="C99" s="29">
        <v>0</v>
      </c>
      <c r="D99" s="29">
        <v>0</v>
      </c>
      <c r="E99" s="29">
        <v>0</v>
      </c>
      <c r="F99" s="18">
        <v>3825920</v>
      </c>
      <c r="G99" s="30">
        <v>1.044</v>
      </c>
      <c r="H99" s="18">
        <f t="shared" si="12"/>
        <v>0</v>
      </c>
      <c r="I99" s="18">
        <f t="shared" si="16"/>
        <v>0</v>
      </c>
      <c r="J99" s="18">
        <f t="shared" si="15"/>
        <v>0</v>
      </c>
      <c r="K99" s="37"/>
      <c r="L99" s="44"/>
      <c r="M99" s="44"/>
    </row>
    <row r="100" spans="1:13" s="11" customFormat="1" ht="15.75" thickBot="1">
      <c r="A100" s="104"/>
      <c r="B100" s="17" t="s">
        <v>10</v>
      </c>
      <c r="C100" s="29">
        <v>0</v>
      </c>
      <c r="D100" s="29">
        <v>0</v>
      </c>
      <c r="E100" s="29">
        <v>0</v>
      </c>
      <c r="F100" s="18">
        <v>3775520</v>
      </c>
      <c r="G100" s="30">
        <v>1.0569999999999999</v>
      </c>
      <c r="H100" s="18">
        <f t="shared" si="12"/>
        <v>0</v>
      </c>
      <c r="I100" s="18">
        <f t="shared" si="16"/>
        <v>0</v>
      </c>
      <c r="J100" s="18">
        <f t="shared" si="15"/>
        <v>0</v>
      </c>
      <c r="K100" s="37"/>
      <c r="L100" s="44"/>
      <c r="M100" s="44"/>
    </row>
    <row r="101" spans="1:13" s="11" customFormat="1" ht="15.75" thickBot="1">
      <c r="A101" s="104"/>
      <c r="B101" s="17" t="s">
        <v>11</v>
      </c>
      <c r="C101" s="29">
        <v>0</v>
      </c>
      <c r="D101" s="29">
        <v>0</v>
      </c>
      <c r="E101" s="29">
        <v>0</v>
      </c>
      <c r="F101" s="18"/>
      <c r="G101" s="30"/>
      <c r="H101" s="18">
        <f t="shared" si="12"/>
        <v>0</v>
      </c>
      <c r="I101" s="18">
        <f t="shared" si="16"/>
        <v>0</v>
      </c>
      <c r="J101" s="18">
        <f t="shared" si="15"/>
        <v>0</v>
      </c>
      <c r="K101" s="37"/>
      <c r="L101" s="44"/>
      <c r="M101" s="44"/>
    </row>
    <row r="102" spans="1:13" s="11" customFormat="1" ht="15.75" thickBot="1">
      <c r="A102" s="104"/>
      <c r="B102" s="17" t="s">
        <v>12</v>
      </c>
      <c r="C102" s="29">
        <v>0</v>
      </c>
      <c r="D102" s="29">
        <v>0</v>
      </c>
      <c r="E102" s="29">
        <v>0</v>
      </c>
      <c r="F102" s="18"/>
      <c r="G102" s="30"/>
      <c r="H102" s="18">
        <f t="shared" si="12"/>
        <v>0</v>
      </c>
      <c r="I102" s="18">
        <f t="shared" si="16"/>
        <v>0</v>
      </c>
      <c r="J102" s="18">
        <f t="shared" si="15"/>
        <v>0</v>
      </c>
      <c r="K102" s="37"/>
      <c r="L102" s="44"/>
      <c r="M102" s="44"/>
    </row>
    <row r="103" spans="1:13" s="11" customFormat="1" ht="15.75" thickBot="1">
      <c r="A103" s="104"/>
      <c r="B103" s="17" t="s">
        <v>13</v>
      </c>
      <c r="C103" s="29">
        <v>10130</v>
      </c>
      <c r="D103" s="29">
        <v>0</v>
      </c>
      <c r="E103" s="29">
        <v>0</v>
      </c>
      <c r="F103" s="18">
        <v>2216120</v>
      </c>
      <c r="G103" s="30">
        <v>1.036</v>
      </c>
      <c r="H103" s="18">
        <f t="shared" si="12"/>
        <v>23257470241.600002</v>
      </c>
      <c r="I103" s="18">
        <f t="shared" si="16"/>
        <v>0</v>
      </c>
      <c r="J103" s="18">
        <f t="shared" si="15"/>
        <v>0</v>
      </c>
      <c r="K103" s="37"/>
      <c r="L103" s="44"/>
      <c r="M103" s="44"/>
    </row>
    <row r="104" spans="1:13" s="11" customFormat="1" ht="15.75" thickBot="1">
      <c r="A104" s="104"/>
      <c r="B104" s="17" t="s">
        <v>14</v>
      </c>
      <c r="C104" s="29">
        <v>0</v>
      </c>
      <c r="D104" s="29">
        <v>0</v>
      </c>
      <c r="E104" s="29">
        <v>0</v>
      </c>
      <c r="F104" s="18">
        <v>3100857</v>
      </c>
      <c r="G104" s="30">
        <v>1.069</v>
      </c>
      <c r="H104" s="18">
        <f t="shared" si="12"/>
        <v>0</v>
      </c>
      <c r="I104" s="18">
        <f t="shared" si="16"/>
        <v>0</v>
      </c>
      <c r="J104" s="18">
        <f t="shared" si="15"/>
        <v>0</v>
      </c>
      <c r="K104" s="37"/>
      <c r="L104" s="44"/>
      <c r="M104" s="44"/>
    </row>
    <row r="105" spans="1:13" s="11" customFormat="1" ht="15.75" thickBot="1">
      <c r="A105" s="104"/>
      <c r="B105" s="17" t="s">
        <v>15</v>
      </c>
      <c r="C105" s="29">
        <v>0</v>
      </c>
      <c r="D105" s="29">
        <v>0</v>
      </c>
      <c r="E105" s="29">
        <v>0</v>
      </c>
      <c r="F105" s="18">
        <v>4801920</v>
      </c>
      <c r="G105" s="30">
        <v>1</v>
      </c>
      <c r="H105" s="18">
        <f t="shared" si="12"/>
        <v>0</v>
      </c>
      <c r="I105" s="18">
        <f t="shared" si="16"/>
        <v>0</v>
      </c>
      <c r="J105" s="18">
        <f t="shared" si="15"/>
        <v>0</v>
      </c>
      <c r="K105" s="37"/>
      <c r="L105" s="44"/>
      <c r="M105" s="44"/>
    </row>
    <row r="106" spans="1:13" s="16" customFormat="1" ht="15.75" thickBot="1">
      <c r="A106" s="104"/>
      <c r="B106" s="24" t="s">
        <v>49</v>
      </c>
      <c r="C106" s="24">
        <f>SUM(C90:C105)</f>
        <v>14852</v>
      </c>
      <c r="D106" s="24">
        <f>SUM(D90:D105)</f>
        <v>1648</v>
      </c>
      <c r="E106" s="24">
        <f>SUM(E90:E105)</f>
        <v>1127</v>
      </c>
      <c r="F106" s="24"/>
      <c r="G106" s="25"/>
      <c r="H106" s="24">
        <f t="shared" ref="H106:J106" si="18">SUM(H90:H105)</f>
        <v>28433928379.720001</v>
      </c>
      <c r="I106" s="24">
        <f t="shared" si="18"/>
        <v>2204680363.8400002</v>
      </c>
      <c r="J106" s="24">
        <f t="shared" si="18"/>
        <v>1170401630.73</v>
      </c>
      <c r="K106" s="36"/>
      <c r="L106" s="43"/>
      <c r="M106" s="43"/>
    </row>
    <row r="107" spans="1:13" s="11" customFormat="1" ht="15.75" thickBot="1">
      <c r="A107" s="104" t="s">
        <v>22</v>
      </c>
      <c r="B107" s="17" t="s">
        <v>0</v>
      </c>
      <c r="C107" s="29">
        <v>0</v>
      </c>
      <c r="D107" s="29">
        <v>0</v>
      </c>
      <c r="E107" s="29">
        <v>0</v>
      </c>
      <c r="F107" s="18">
        <v>3128907</v>
      </c>
      <c r="G107" s="30">
        <v>1.0429999999999999</v>
      </c>
      <c r="H107" s="18">
        <f t="shared" si="12"/>
        <v>0</v>
      </c>
      <c r="I107" s="18">
        <f t="shared" si="16"/>
        <v>0</v>
      </c>
      <c r="J107" s="18">
        <f t="shared" si="15"/>
        <v>0</v>
      </c>
      <c r="K107" s="37"/>
      <c r="L107" s="44"/>
      <c r="M107" s="44"/>
    </row>
    <row r="108" spans="1:13" s="11" customFormat="1" ht="15.75" thickBot="1">
      <c r="A108" s="104"/>
      <c r="B108" s="17" t="s">
        <v>1</v>
      </c>
      <c r="C108" s="29">
        <v>3511</v>
      </c>
      <c r="D108" s="29">
        <v>0</v>
      </c>
      <c r="E108" s="29">
        <v>0</v>
      </c>
      <c r="F108" s="18">
        <v>984750</v>
      </c>
      <c r="G108" s="30">
        <v>1.044</v>
      </c>
      <c r="H108" s="18">
        <f t="shared" si="12"/>
        <v>3609585369</v>
      </c>
      <c r="I108" s="18">
        <f t="shared" si="16"/>
        <v>0</v>
      </c>
      <c r="J108" s="18">
        <f t="shared" si="15"/>
        <v>0</v>
      </c>
      <c r="K108" s="37"/>
      <c r="L108" s="44"/>
      <c r="M108" s="44"/>
    </row>
    <row r="109" spans="1:13" s="11" customFormat="1" ht="15.75" thickBot="1">
      <c r="A109" s="104"/>
      <c r="B109" s="17" t="s">
        <v>2</v>
      </c>
      <c r="C109" s="29">
        <v>0</v>
      </c>
      <c r="D109" s="29">
        <v>6505</v>
      </c>
      <c r="E109" s="29">
        <v>1235</v>
      </c>
      <c r="F109" s="18">
        <v>678080</v>
      </c>
      <c r="G109" s="30">
        <v>0.99399999999999999</v>
      </c>
      <c r="H109" s="18">
        <f t="shared" si="12"/>
        <v>0</v>
      </c>
      <c r="I109" s="18">
        <f t="shared" si="16"/>
        <v>4384444937.6000004</v>
      </c>
      <c r="J109" s="18">
        <f t="shared" si="15"/>
        <v>832404227.20000005</v>
      </c>
      <c r="K109" s="37"/>
      <c r="L109" s="44"/>
      <c r="M109" s="44"/>
    </row>
    <row r="110" spans="1:13" s="11" customFormat="1" ht="15.75" thickBot="1">
      <c r="A110" s="104"/>
      <c r="B110" s="17" t="s">
        <v>3</v>
      </c>
      <c r="C110" s="29">
        <v>0</v>
      </c>
      <c r="D110" s="29">
        <v>0</v>
      </c>
      <c r="E110" s="29">
        <v>0</v>
      </c>
      <c r="F110" s="18">
        <v>2742707</v>
      </c>
      <c r="G110" s="30">
        <v>1.0409999999999999</v>
      </c>
      <c r="H110" s="18">
        <f t="shared" si="12"/>
        <v>0</v>
      </c>
      <c r="I110" s="18">
        <f t="shared" si="16"/>
        <v>0</v>
      </c>
      <c r="J110" s="18">
        <f t="shared" si="15"/>
        <v>0</v>
      </c>
      <c r="K110" s="37"/>
      <c r="L110" s="44"/>
      <c r="M110" s="44"/>
    </row>
    <row r="111" spans="1:13" s="11" customFormat="1" ht="15.75" thickBot="1">
      <c r="A111" s="104"/>
      <c r="B111" s="17" t="s">
        <v>4</v>
      </c>
      <c r="C111" s="29">
        <v>0</v>
      </c>
      <c r="D111" s="29">
        <v>0</v>
      </c>
      <c r="E111" s="29">
        <v>0</v>
      </c>
      <c r="F111" s="18">
        <v>3748820</v>
      </c>
      <c r="G111" s="30">
        <v>1</v>
      </c>
      <c r="H111" s="18">
        <f t="shared" si="12"/>
        <v>0</v>
      </c>
      <c r="I111" s="18">
        <f t="shared" si="16"/>
        <v>0</v>
      </c>
      <c r="J111" s="18">
        <f t="shared" si="15"/>
        <v>0</v>
      </c>
      <c r="K111" s="37"/>
      <c r="L111" s="44"/>
      <c r="M111" s="44"/>
    </row>
    <row r="112" spans="1:13" s="11" customFormat="1" ht="15.75" thickBot="1">
      <c r="A112" s="104"/>
      <c r="B112" s="17" t="s">
        <v>5</v>
      </c>
      <c r="C112" s="29">
        <v>0</v>
      </c>
      <c r="D112" s="29">
        <v>0</v>
      </c>
      <c r="E112" s="29">
        <v>0</v>
      </c>
      <c r="F112" s="18">
        <v>3098000</v>
      </c>
      <c r="G112" s="30">
        <v>1</v>
      </c>
      <c r="H112" s="18">
        <f t="shared" si="12"/>
        <v>0</v>
      </c>
      <c r="I112" s="18">
        <f t="shared" si="16"/>
        <v>0</v>
      </c>
      <c r="J112" s="18">
        <f t="shared" si="15"/>
        <v>0</v>
      </c>
      <c r="K112" s="37"/>
      <c r="L112" s="44"/>
      <c r="M112" s="44"/>
    </row>
    <row r="113" spans="1:13" s="11" customFormat="1" ht="15.75" thickBot="1">
      <c r="A113" s="104"/>
      <c r="B113" s="17" t="s">
        <v>6</v>
      </c>
      <c r="C113" s="29">
        <v>72</v>
      </c>
      <c r="D113" s="29">
        <v>72</v>
      </c>
      <c r="E113" s="29">
        <v>72</v>
      </c>
      <c r="F113" s="18">
        <v>2400137</v>
      </c>
      <c r="G113" s="30">
        <v>1.0229999999999999</v>
      </c>
      <c r="H113" s="18">
        <f t="shared" si="12"/>
        <v>176784490.87199998</v>
      </c>
      <c r="I113" s="18">
        <f t="shared" si="16"/>
        <v>176784490.87199998</v>
      </c>
      <c r="J113" s="18">
        <f t="shared" si="15"/>
        <v>176784490.87199998</v>
      </c>
      <c r="K113" s="37"/>
      <c r="L113" s="44"/>
      <c r="M113" s="44"/>
    </row>
    <row r="114" spans="1:13" s="11" customFormat="1" ht="15.75" thickBot="1">
      <c r="A114" s="104"/>
      <c r="B114" s="17" t="s">
        <v>7</v>
      </c>
      <c r="C114" s="29">
        <v>0</v>
      </c>
      <c r="D114" s="29">
        <v>0</v>
      </c>
      <c r="E114" s="29">
        <v>0</v>
      </c>
      <c r="F114" s="18">
        <v>5080991</v>
      </c>
      <c r="G114" s="30">
        <v>1.0189999999999999</v>
      </c>
      <c r="H114" s="18">
        <f t="shared" si="12"/>
        <v>0</v>
      </c>
      <c r="I114" s="18">
        <f t="shared" si="16"/>
        <v>0</v>
      </c>
      <c r="J114" s="18">
        <f t="shared" si="15"/>
        <v>0</v>
      </c>
      <c r="K114" s="37"/>
      <c r="L114" s="44"/>
      <c r="M114" s="44"/>
    </row>
    <row r="115" spans="1:13" s="11" customFormat="1" ht="15.75" thickBot="1">
      <c r="A115" s="104"/>
      <c r="B115" s="17" t="s">
        <v>8</v>
      </c>
      <c r="C115" s="29">
        <v>0</v>
      </c>
      <c r="D115" s="29">
        <v>0</v>
      </c>
      <c r="E115" s="29">
        <v>0</v>
      </c>
      <c r="F115" s="20"/>
      <c r="G115" s="30"/>
      <c r="H115" s="18">
        <f t="shared" si="12"/>
        <v>0</v>
      </c>
      <c r="I115" s="18">
        <f t="shared" si="16"/>
        <v>0</v>
      </c>
      <c r="J115" s="18">
        <f t="shared" si="15"/>
        <v>0</v>
      </c>
      <c r="K115" s="37"/>
      <c r="L115" s="44"/>
      <c r="M115" s="44"/>
    </row>
    <row r="116" spans="1:13" s="11" customFormat="1" ht="15.75" thickBot="1">
      <c r="A116" s="104"/>
      <c r="B116" s="17" t="s">
        <v>9</v>
      </c>
      <c r="C116" s="29">
        <v>0</v>
      </c>
      <c r="D116" s="29">
        <v>0</v>
      </c>
      <c r="E116" s="29">
        <v>0</v>
      </c>
      <c r="F116" s="18">
        <v>3825920</v>
      </c>
      <c r="G116" s="30">
        <v>1.06</v>
      </c>
      <c r="H116" s="18">
        <f t="shared" si="12"/>
        <v>0</v>
      </c>
      <c r="I116" s="18">
        <f t="shared" si="16"/>
        <v>0</v>
      </c>
      <c r="J116" s="18">
        <f t="shared" si="15"/>
        <v>0</v>
      </c>
      <c r="K116" s="37"/>
      <c r="L116" s="44"/>
      <c r="M116" s="44"/>
    </row>
    <row r="117" spans="1:13" s="11" customFormat="1" ht="15.75" thickBot="1">
      <c r="A117" s="104"/>
      <c r="B117" s="17" t="s">
        <v>10</v>
      </c>
      <c r="C117" s="29">
        <v>0</v>
      </c>
      <c r="D117" s="29">
        <v>0</v>
      </c>
      <c r="E117" s="29">
        <v>0</v>
      </c>
      <c r="F117" s="18">
        <v>3775520</v>
      </c>
      <c r="G117" s="30">
        <v>1.0720000000000001</v>
      </c>
      <c r="H117" s="18">
        <f t="shared" si="12"/>
        <v>0</v>
      </c>
      <c r="I117" s="18">
        <f t="shared" si="16"/>
        <v>0</v>
      </c>
      <c r="J117" s="18">
        <f t="shared" si="15"/>
        <v>0</v>
      </c>
      <c r="K117" s="37"/>
      <c r="L117" s="44"/>
      <c r="M117" s="44"/>
    </row>
    <row r="118" spans="1:13" s="11" customFormat="1" ht="15.75" thickBot="1">
      <c r="A118" s="104"/>
      <c r="B118" s="17" t="s">
        <v>11</v>
      </c>
      <c r="C118" s="29">
        <v>0</v>
      </c>
      <c r="D118" s="29">
        <v>0</v>
      </c>
      <c r="E118" s="29">
        <v>0</v>
      </c>
      <c r="F118" s="18"/>
      <c r="G118" s="30"/>
      <c r="H118" s="18">
        <f t="shared" si="12"/>
        <v>0</v>
      </c>
      <c r="I118" s="18">
        <f t="shared" si="16"/>
        <v>0</v>
      </c>
      <c r="J118" s="18">
        <f t="shared" si="15"/>
        <v>0</v>
      </c>
      <c r="K118" s="37"/>
      <c r="L118" s="44"/>
      <c r="M118" s="44"/>
    </row>
    <row r="119" spans="1:13" s="11" customFormat="1" ht="15.75" thickBot="1">
      <c r="A119" s="104"/>
      <c r="B119" s="17" t="s">
        <v>12</v>
      </c>
      <c r="C119" s="29">
        <v>0</v>
      </c>
      <c r="D119" s="29">
        <v>0</v>
      </c>
      <c r="E119" s="29">
        <v>0</v>
      </c>
      <c r="F119" s="18"/>
      <c r="G119" s="30"/>
      <c r="H119" s="18">
        <f t="shared" si="12"/>
        <v>0</v>
      </c>
      <c r="I119" s="18">
        <f t="shared" si="16"/>
        <v>0</v>
      </c>
      <c r="J119" s="18">
        <f t="shared" si="15"/>
        <v>0</v>
      </c>
      <c r="K119" s="37"/>
      <c r="L119" s="44"/>
      <c r="M119" s="44"/>
    </row>
    <row r="120" spans="1:13" s="11" customFormat="1" ht="15.75" thickBot="1">
      <c r="A120" s="104"/>
      <c r="B120" s="17" t="s">
        <v>13</v>
      </c>
      <c r="C120" s="29">
        <v>68052</v>
      </c>
      <c r="D120" s="29">
        <v>15238</v>
      </c>
      <c r="E120" s="29">
        <v>6320</v>
      </c>
      <c r="F120" s="18">
        <v>2216120</v>
      </c>
      <c r="G120" s="30">
        <v>1.075</v>
      </c>
      <c r="H120" s="18">
        <f t="shared" si="12"/>
        <v>162122253108</v>
      </c>
      <c r="I120" s="18">
        <f t="shared" si="16"/>
        <v>36301929302</v>
      </c>
      <c r="J120" s="18">
        <f t="shared" si="15"/>
        <v>15056319280</v>
      </c>
      <c r="K120" s="37"/>
      <c r="L120" s="44"/>
      <c r="M120" s="44"/>
    </row>
    <row r="121" spans="1:13" s="11" customFormat="1" ht="15.75" thickBot="1">
      <c r="A121" s="104"/>
      <c r="B121" s="17" t="s">
        <v>14</v>
      </c>
      <c r="C121" s="29">
        <v>0</v>
      </c>
      <c r="D121" s="29">
        <v>0</v>
      </c>
      <c r="E121" s="29">
        <v>0</v>
      </c>
      <c r="F121" s="18">
        <v>3100857</v>
      </c>
      <c r="G121" s="30">
        <v>1.036</v>
      </c>
      <c r="H121" s="18">
        <f t="shared" si="12"/>
        <v>0</v>
      </c>
      <c r="I121" s="18">
        <f t="shared" si="16"/>
        <v>0</v>
      </c>
      <c r="J121" s="18">
        <f t="shared" si="15"/>
        <v>0</v>
      </c>
      <c r="K121" s="37"/>
      <c r="L121" s="44"/>
      <c r="M121" s="44"/>
    </row>
    <row r="122" spans="1:13" s="11" customFormat="1" ht="15.75" thickBot="1">
      <c r="A122" s="104"/>
      <c r="B122" s="17" t="s">
        <v>15</v>
      </c>
      <c r="C122" s="29">
        <v>0</v>
      </c>
      <c r="D122" s="29">
        <v>0</v>
      </c>
      <c r="E122" s="29">
        <v>0</v>
      </c>
      <c r="F122" s="18">
        <v>4801920</v>
      </c>
      <c r="G122" s="30">
        <v>1.048</v>
      </c>
      <c r="H122" s="18">
        <f t="shared" si="12"/>
        <v>0</v>
      </c>
      <c r="I122" s="18">
        <f t="shared" si="16"/>
        <v>0</v>
      </c>
      <c r="J122" s="18">
        <f t="shared" si="15"/>
        <v>0</v>
      </c>
      <c r="K122" s="37"/>
      <c r="L122" s="44"/>
      <c r="M122" s="44"/>
    </row>
    <row r="123" spans="1:13" s="16" customFormat="1" ht="15.75" thickBot="1">
      <c r="A123" s="104"/>
      <c r="B123" s="24" t="s">
        <v>49</v>
      </c>
      <c r="C123" s="24">
        <f>SUM(C107:C122)</f>
        <v>71635</v>
      </c>
      <c r="D123" s="24">
        <f>SUM(D107:D122)</f>
        <v>21815</v>
      </c>
      <c r="E123" s="24">
        <f>SUM(E107:E122)</f>
        <v>7627</v>
      </c>
      <c r="F123" s="24"/>
      <c r="G123" s="25"/>
      <c r="H123" s="24">
        <f t="shared" ref="H123:J123" si="19">SUM(H107:H122)</f>
        <v>165908622967.87201</v>
      </c>
      <c r="I123" s="24">
        <f t="shared" si="19"/>
        <v>40863158730.472</v>
      </c>
      <c r="J123" s="24">
        <f t="shared" si="19"/>
        <v>16065507998.072001</v>
      </c>
      <c r="K123" s="36"/>
      <c r="L123" s="43"/>
      <c r="M123" s="43"/>
    </row>
    <row r="124" spans="1:13" s="11" customFormat="1" ht="15.75" thickBot="1">
      <c r="A124" s="104" t="s">
        <v>23</v>
      </c>
      <c r="B124" s="17" t="s">
        <v>0</v>
      </c>
      <c r="C124" s="29">
        <v>0</v>
      </c>
      <c r="D124" s="29">
        <v>0</v>
      </c>
      <c r="E124" s="29">
        <v>0</v>
      </c>
      <c r="F124" s="18">
        <v>3128907</v>
      </c>
      <c r="G124" s="30">
        <v>0.99</v>
      </c>
      <c r="H124" s="18">
        <f t="shared" si="12"/>
        <v>0</v>
      </c>
      <c r="I124" s="18">
        <f t="shared" si="16"/>
        <v>0</v>
      </c>
      <c r="J124" s="18">
        <f t="shared" si="15"/>
        <v>0</v>
      </c>
      <c r="K124" s="37"/>
      <c r="L124" s="44"/>
      <c r="M124" s="44"/>
    </row>
    <row r="125" spans="1:13" s="11" customFormat="1" ht="15.75" thickBot="1">
      <c r="A125" s="104"/>
      <c r="B125" s="17" t="s">
        <v>1</v>
      </c>
      <c r="C125" s="29">
        <v>3780</v>
      </c>
      <c r="D125" s="29">
        <v>540</v>
      </c>
      <c r="E125" s="29">
        <v>3780</v>
      </c>
      <c r="F125" s="18">
        <v>984750</v>
      </c>
      <c r="G125" s="30">
        <v>0.98699999999999999</v>
      </c>
      <c r="H125" s="18">
        <f t="shared" si="12"/>
        <v>3673964385</v>
      </c>
      <c r="I125" s="18">
        <f t="shared" si="16"/>
        <v>524852055</v>
      </c>
      <c r="J125" s="18">
        <f t="shared" si="15"/>
        <v>3673964385</v>
      </c>
      <c r="K125" s="37"/>
      <c r="L125" s="44"/>
      <c r="M125" s="44"/>
    </row>
    <row r="126" spans="1:13" s="11" customFormat="1" ht="15.75" thickBot="1">
      <c r="A126" s="104"/>
      <c r="B126" s="17" t="s">
        <v>2</v>
      </c>
      <c r="C126" s="29">
        <v>0</v>
      </c>
      <c r="D126" s="29">
        <v>1200</v>
      </c>
      <c r="E126" s="29">
        <v>800</v>
      </c>
      <c r="F126" s="18">
        <v>678080</v>
      </c>
      <c r="G126" s="30">
        <v>0.94799999999999995</v>
      </c>
      <c r="H126" s="18">
        <f t="shared" si="12"/>
        <v>0</v>
      </c>
      <c r="I126" s="18">
        <f t="shared" si="16"/>
        <v>771383808</v>
      </c>
      <c r="J126" s="18">
        <f t="shared" si="15"/>
        <v>514255872</v>
      </c>
      <c r="K126" s="37"/>
      <c r="L126" s="44"/>
      <c r="M126" s="44"/>
    </row>
    <row r="127" spans="1:13" s="11" customFormat="1" ht="15.75" thickBot="1">
      <c r="A127" s="104"/>
      <c r="B127" s="17" t="s">
        <v>3</v>
      </c>
      <c r="C127" s="29">
        <v>0</v>
      </c>
      <c r="D127" s="29">
        <v>0</v>
      </c>
      <c r="E127" s="29">
        <v>0</v>
      </c>
      <c r="F127" s="18">
        <v>2742707</v>
      </c>
      <c r="G127" s="30">
        <v>1.006</v>
      </c>
      <c r="H127" s="18">
        <f t="shared" si="12"/>
        <v>0</v>
      </c>
      <c r="I127" s="18">
        <f t="shared" si="16"/>
        <v>0</v>
      </c>
      <c r="J127" s="18">
        <f t="shared" si="15"/>
        <v>0</v>
      </c>
      <c r="K127" s="37"/>
      <c r="L127" s="44"/>
      <c r="M127" s="44"/>
    </row>
    <row r="128" spans="1:13" s="11" customFormat="1" ht="15.75" thickBot="1">
      <c r="A128" s="104"/>
      <c r="B128" s="17" t="s">
        <v>4</v>
      </c>
      <c r="C128" s="29">
        <v>0</v>
      </c>
      <c r="D128" s="29">
        <v>0</v>
      </c>
      <c r="E128" s="29">
        <v>0</v>
      </c>
      <c r="F128" s="18">
        <v>3748820</v>
      </c>
      <c r="G128" s="30">
        <v>1</v>
      </c>
      <c r="H128" s="18">
        <f t="shared" si="12"/>
        <v>0</v>
      </c>
      <c r="I128" s="18">
        <f t="shared" si="16"/>
        <v>0</v>
      </c>
      <c r="J128" s="18">
        <f t="shared" si="15"/>
        <v>0</v>
      </c>
      <c r="K128" s="37"/>
      <c r="L128" s="44"/>
      <c r="M128" s="44"/>
    </row>
    <row r="129" spans="1:13" s="11" customFormat="1" ht="15.75" thickBot="1">
      <c r="A129" s="104"/>
      <c r="B129" s="17" t="s">
        <v>5</v>
      </c>
      <c r="C129" s="29">
        <v>1</v>
      </c>
      <c r="D129" s="29">
        <v>1</v>
      </c>
      <c r="E129" s="29">
        <v>0</v>
      </c>
      <c r="F129" s="18">
        <v>3098000</v>
      </c>
      <c r="G129" s="30">
        <v>1</v>
      </c>
      <c r="H129" s="18">
        <f t="shared" si="12"/>
        <v>3098000</v>
      </c>
      <c r="I129" s="18">
        <f t="shared" si="16"/>
        <v>3098000</v>
      </c>
      <c r="J129" s="18">
        <f t="shared" si="15"/>
        <v>0</v>
      </c>
      <c r="K129" s="37"/>
      <c r="L129" s="44"/>
      <c r="M129" s="44"/>
    </row>
    <row r="130" spans="1:13" s="11" customFormat="1" ht="15.75" thickBot="1">
      <c r="A130" s="104"/>
      <c r="B130" s="17" t="s">
        <v>6</v>
      </c>
      <c r="C130" s="29">
        <v>250</v>
      </c>
      <c r="D130" s="29">
        <v>250</v>
      </c>
      <c r="E130" s="29">
        <v>250</v>
      </c>
      <c r="F130" s="18">
        <v>2400137</v>
      </c>
      <c r="G130" s="30">
        <v>0.97699999999999998</v>
      </c>
      <c r="H130" s="18">
        <f t="shared" si="12"/>
        <v>586233462.25</v>
      </c>
      <c r="I130" s="18">
        <f t="shared" si="16"/>
        <v>586233462.25</v>
      </c>
      <c r="J130" s="18">
        <f t="shared" si="15"/>
        <v>586233462.25</v>
      </c>
      <c r="K130" s="37"/>
      <c r="L130" s="44"/>
      <c r="M130" s="44"/>
    </row>
    <row r="131" spans="1:13" s="11" customFormat="1" ht="15.75" thickBot="1">
      <c r="A131" s="104"/>
      <c r="B131" s="17" t="s">
        <v>7</v>
      </c>
      <c r="C131" s="29">
        <v>0</v>
      </c>
      <c r="D131" s="29">
        <v>0</v>
      </c>
      <c r="E131" s="29">
        <v>0</v>
      </c>
      <c r="F131" s="18">
        <v>5080991</v>
      </c>
      <c r="G131" s="30">
        <v>1.01</v>
      </c>
      <c r="H131" s="18">
        <f t="shared" si="12"/>
        <v>0</v>
      </c>
      <c r="I131" s="18">
        <f t="shared" si="16"/>
        <v>0</v>
      </c>
      <c r="J131" s="18">
        <f t="shared" si="15"/>
        <v>0</v>
      </c>
      <c r="K131" s="37"/>
      <c r="L131" s="44"/>
      <c r="M131" s="44"/>
    </row>
    <row r="132" spans="1:13" s="11" customFormat="1" ht="15.75" thickBot="1">
      <c r="A132" s="104"/>
      <c r="B132" s="17" t="s">
        <v>8</v>
      </c>
      <c r="C132" s="29">
        <v>0</v>
      </c>
      <c r="D132" s="29">
        <v>0</v>
      </c>
      <c r="E132" s="29">
        <v>0</v>
      </c>
      <c r="F132" s="20"/>
      <c r="G132" s="30"/>
      <c r="H132" s="18">
        <f t="shared" si="12"/>
        <v>0</v>
      </c>
      <c r="I132" s="18">
        <f t="shared" si="16"/>
        <v>0</v>
      </c>
      <c r="J132" s="18">
        <f t="shared" si="15"/>
        <v>0</v>
      </c>
      <c r="K132" s="37"/>
      <c r="L132" s="44"/>
      <c r="M132" s="44"/>
    </row>
    <row r="133" spans="1:13" s="11" customFormat="1" ht="15.75" thickBot="1">
      <c r="A133" s="104"/>
      <c r="B133" s="17" t="s">
        <v>9</v>
      </c>
      <c r="C133" s="29">
        <v>0</v>
      </c>
      <c r="D133" s="29">
        <v>0</v>
      </c>
      <c r="E133" s="29">
        <v>0</v>
      </c>
      <c r="F133" s="18">
        <v>3825920</v>
      </c>
      <c r="G133" s="30">
        <v>0.96599999999999997</v>
      </c>
      <c r="H133" s="18">
        <f t="shared" si="12"/>
        <v>0</v>
      </c>
      <c r="I133" s="18">
        <f t="shared" si="16"/>
        <v>0</v>
      </c>
      <c r="J133" s="18">
        <f t="shared" si="15"/>
        <v>0</v>
      </c>
      <c r="K133" s="37"/>
      <c r="L133" s="44"/>
      <c r="M133" s="44"/>
    </row>
    <row r="134" spans="1:13" s="11" customFormat="1" ht="15.75" thickBot="1">
      <c r="A134" s="104"/>
      <c r="B134" s="17" t="s">
        <v>10</v>
      </c>
      <c r="C134" s="29">
        <v>0</v>
      </c>
      <c r="D134" s="29">
        <v>0</v>
      </c>
      <c r="E134" s="29">
        <v>0</v>
      </c>
      <c r="F134" s="18">
        <v>3775520</v>
      </c>
      <c r="G134" s="30">
        <v>0.95099999999999996</v>
      </c>
      <c r="H134" s="18">
        <f t="shared" ref="H134:H197" si="20">C134*F134*G134</f>
        <v>0</v>
      </c>
      <c r="I134" s="18">
        <f t="shared" si="16"/>
        <v>0</v>
      </c>
      <c r="J134" s="18">
        <f t="shared" si="15"/>
        <v>0</v>
      </c>
      <c r="K134" s="37"/>
      <c r="L134" s="44"/>
      <c r="M134" s="44"/>
    </row>
    <row r="135" spans="1:13" s="11" customFormat="1" ht="15.75" thickBot="1">
      <c r="A135" s="104"/>
      <c r="B135" s="17" t="s">
        <v>11</v>
      </c>
      <c r="C135" s="29">
        <v>0</v>
      </c>
      <c r="D135" s="29">
        <v>0</v>
      </c>
      <c r="E135" s="29">
        <v>0</v>
      </c>
      <c r="F135" s="18"/>
      <c r="G135" s="30"/>
      <c r="H135" s="18">
        <f t="shared" si="20"/>
        <v>0</v>
      </c>
      <c r="I135" s="18">
        <f t="shared" si="16"/>
        <v>0</v>
      </c>
      <c r="J135" s="18">
        <f t="shared" si="15"/>
        <v>0</v>
      </c>
      <c r="K135" s="37"/>
      <c r="L135" s="44"/>
      <c r="M135" s="44"/>
    </row>
    <row r="136" spans="1:13" s="11" customFormat="1" ht="15.75" thickBot="1">
      <c r="A136" s="104"/>
      <c r="B136" s="17" t="s">
        <v>12</v>
      </c>
      <c r="C136" s="29">
        <v>0</v>
      </c>
      <c r="D136" s="29">
        <v>0</v>
      </c>
      <c r="E136" s="29">
        <v>0</v>
      </c>
      <c r="F136" s="18"/>
      <c r="G136" s="30"/>
      <c r="H136" s="18">
        <f t="shared" si="20"/>
        <v>0</v>
      </c>
      <c r="I136" s="18">
        <f t="shared" si="16"/>
        <v>0</v>
      </c>
      <c r="J136" s="18">
        <f t="shared" si="15"/>
        <v>0</v>
      </c>
      <c r="K136" s="37"/>
      <c r="L136" s="44"/>
      <c r="M136" s="44"/>
    </row>
    <row r="137" spans="1:13" s="11" customFormat="1" ht="15.75" thickBot="1">
      <c r="A137" s="104"/>
      <c r="B137" s="17" t="s">
        <v>13</v>
      </c>
      <c r="C137" s="29">
        <v>3057</v>
      </c>
      <c r="D137" s="29">
        <v>1003</v>
      </c>
      <c r="E137" s="29">
        <v>1003</v>
      </c>
      <c r="F137" s="18">
        <v>2216120</v>
      </c>
      <c r="G137" s="30">
        <v>0.99</v>
      </c>
      <c r="H137" s="18">
        <f t="shared" si="20"/>
        <v>6706932051.6000004</v>
      </c>
      <c r="I137" s="18">
        <f t="shared" si="16"/>
        <v>2200540676.4000001</v>
      </c>
      <c r="J137" s="18">
        <f t="shared" si="15"/>
        <v>2200540676.4000001</v>
      </c>
      <c r="K137" s="37"/>
      <c r="L137" s="44"/>
      <c r="M137" s="44"/>
    </row>
    <row r="138" spans="1:13" s="11" customFormat="1" ht="15.75" thickBot="1">
      <c r="A138" s="104"/>
      <c r="B138" s="17" t="s">
        <v>14</v>
      </c>
      <c r="C138" s="29">
        <v>0</v>
      </c>
      <c r="D138" s="29">
        <v>0</v>
      </c>
      <c r="E138" s="29">
        <v>0</v>
      </c>
      <c r="F138" s="18">
        <v>3100857</v>
      </c>
      <c r="G138" s="30">
        <v>1.008</v>
      </c>
      <c r="H138" s="18">
        <f t="shared" si="20"/>
        <v>0</v>
      </c>
      <c r="I138" s="18">
        <f t="shared" si="16"/>
        <v>0</v>
      </c>
      <c r="J138" s="18">
        <f t="shared" si="15"/>
        <v>0</v>
      </c>
      <c r="K138" s="37"/>
      <c r="L138" s="44"/>
      <c r="M138" s="44"/>
    </row>
    <row r="139" spans="1:13" s="11" customFormat="1" ht="15.75" thickBot="1">
      <c r="A139" s="104"/>
      <c r="B139" s="17" t="s">
        <v>15</v>
      </c>
      <c r="C139" s="29">
        <v>0</v>
      </c>
      <c r="D139" s="29">
        <v>0</v>
      </c>
      <c r="E139" s="29">
        <v>0</v>
      </c>
      <c r="F139" s="18">
        <v>4801920</v>
      </c>
      <c r="G139" s="30">
        <v>0.97299999999999998</v>
      </c>
      <c r="H139" s="18">
        <f t="shared" si="20"/>
        <v>0</v>
      </c>
      <c r="I139" s="18">
        <f t="shared" si="16"/>
        <v>0</v>
      </c>
      <c r="J139" s="18">
        <f t="shared" si="15"/>
        <v>0</v>
      </c>
      <c r="K139" s="37"/>
      <c r="L139" s="44"/>
      <c r="M139" s="44"/>
    </row>
    <row r="140" spans="1:13" s="16" customFormat="1" ht="15.75" thickBot="1">
      <c r="A140" s="104"/>
      <c r="B140" s="24" t="s">
        <v>49</v>
      </c>
      <c r="C140" s="24">
        <f>SUM(C124:C139)</f>
        <v>7088</v>
      </c>
      <c r="D140" s="24">
        <f>SUM(D124:D139)</f>
        <v>2994</v>
      </c>
      <c r="E140" s="24">
        <f>SUM(E124:E139)</f>
        <v>5833</v>
      </c>
      <c r="F140" s="24"/>
      <c r="G140" s="25"/>
      <c r="H140" s="24">
        <f t="shared" ref="H140:J140" si="21">SUM(H124:H139)</f>
        <v>10970227898.85</v>
      </c>
      <c r="I140" s="24">
        <f t="shared" si="21"/>
        <v>4086108001.6500001</v>
      </c>
      <c r="J140" s="24">
        <f t="shared" si="21"/>
        <v>6974994395.6499996</v>
      </c>
      <c r="K140" s="36"/>
      <c r="L140" s="43"/>
      <c r="M140" s="43"/>
    </row>
    <row r="141" spans="1:13" s="11" customFormat="1" ht="15.75" thickBot="1">
      <c r="A141" s="104" t="s">
        <v>24</v>
      </c>
      <c r="B141" s="17" t="s">
        <v>0</v>
      </c>
      <c r="C141" s="29">
        <v>0</v>
      </c>
      <c r="D141" s="29">
        <v>0</v>
      </c>
      <c r="E141" s="29">
        <v>0</v>
      </c>
      <c r="F141" s="18">
        <v>3128907</v>
      </c>
      <c r="G141" s="30">
        <v>0.94899999999999995</v>
      </c>
      <c r="H141" s="18">
        <f t="shared" si="20"/>
        <v>0</v>
      </c>
      <c r="I141" s="18">
        <f t="shared" si="16"/>
        <v>0</v>
      </c>
      <c r="J141" s="18">
        <f t="shared" si="15"/>
        <v>0</v>
      </c>
      <c r="K141" s="37"/>
      <c r="L141" s="44"/>
      <c r="M141" s="44"/>
    </row>
    <row r="142" spans="1:13" s="11" customFormat="1" ht="15.75" thickBot="1">
      <c r="A142" s="104"/>
      <c r="B142" s="17" t="s">
        <v>1</v>
      </c>
      <c r="C142" s="29">
        <v>0</v>
      </c>
      <c r="D142" s="29">
        <v>0</v>
      </c>
      <c r="E142" s="29">
        <v>0</v>
      </c>
      <c r="F142" s="18">
        <v>984750</v>
      </c>
      <c r="G142" s="30">
        <v>0.98599999999999999</v>
      </c>
      <c r="H142" s="18">
        <f t="shared" si="20"/>
        <v>0</v>
      </c>
      <c r="I142" s="18">
        <f t="shared" si="16"/>
        <v>0</v>
      </c>
      <c r="J142" s="18">
        <f t="shared" si="15"/>
        <v>0</v>
      </c>
      <c r="K142" s="37"/>
      <c r="L142" s="44"/>
      <c r="M142" s="44"/>
    </row>
    <row r="143" spans="1:13" s="11" customFormat="1" ht="15.75" thickBot="1">
      <c r="A143" s="104"/>
      <c r="B143" s="17" t="s">
        <v>2</v>
      </c>
      <c r="C143" s="29">
        <v>0</v>
      </c>
      <c r="D143" s="29">
        <v>0</v>
      </c>
      <c r="E143" s="29">
        <v>0</v>
      </c>
      <c r="F143" s="18">
        <v>678080</v>
      </c>
      <c r="G143" s="30">
        <v>1.343</v>
      </c>
      <c r="H143" s="18">
        <f t="shared" si="20"/>
        <v>0</v>
      </c>
      <c r="I143" s="18">
        <f t="shared" si="16"/>
        <v>0</v>
      </c>
      <c r="J143" s="18">
        <f t="shared" si="15"/>
        <v>0</v>
      </c>
      <c r="K143" s="37"/>
      <c r="L143" s="44"/>
      <c r="M143" s="44"/>
    </row>
    <row r="144" spans="1:13" s="11" customFormat="1" ht="15.75" thickBot="1">
      <c r="A144" s="104"/>
      <c r="B144" s="17" t="s">
        <v>3</v>
      </c>
      <c r="C144" s="29">
        <v>0</v>
      </c>
      <c r="D144" s="29">
        <v>0</v>
      </c>
      <c r="E144" s="29">
        <v>0</v>
      </c>
      <c r="F144" s="18">
        <v>2742707</v>
      </c>
      <c r="G144" s="30">
        <v>0.96099999999999997</v>
      </c>
      <c r="H144" s="18">
        <f t="shared" si="20"/>
        <v>0</v>
      </c>
      <c r="I144" s="18">
        <f t="shared" si="16"/>
        <v>0</v>
      </c>
      <c r="J144" s="18">
        <f t="shared" si="15"/>
        <v>0</v>
      </c>
      <c r="K144" s="37"/>
      <c r="L144" s="44"/>
      <c r="M144" s="44"/>
    </row>
    <row r="145" spans="1:13" s="11" customFormat="1" ht="15.75" thickBot="1">
      <c r="A145" s="104"/>
      <c r="B145" s="17" t="s">
        <v>4</v>
      </c>
      <c r="C145" s="29">
        <v>0</v>
      </c>
      <c r="D145" s="29">
        <v>0</v>
      </c>
      <c r="E145" s="29">
        <v>0</v>
      </c>
      <c r="F145" s="18">
        <v>3748820</v>
      </c>
      <c r="G145" s="30">
        <v>1</v>
      </c>
      <c r="H145" s="18">
        <f t="shared" si="20"/>
        <v>0</v>
      </c>
      <c r="I145" s="18">
        <f t="shared" si="16"/>
        <v>0</v>
      </c>
      <c r="J145" s="18">
        <f t="shared" si="15"/>
        <v>0</v>
      </c>
      <c r="K145" s="37"/>
      <c r="L145" s="44"/>
      <c r="M145" s="44"/>
    </row>
    <row r="146" spans="1:13" s="11" customFormat="1" ht="15.75" thickBot="1">
      <c r="A146" s="104"/>
      <c r="B146" s="17" t="s">
        <v>5</v>
      </c>
      <c r="C146" s="29">
        <v>0</v>
      </c>
      <c r="D146" s="29">
        <v>0</v>
      </c>
      <c r="E146" s="29">
        <v>0</v>
      </c>
      <c r="F146" s="18">
        <v>3098000</v>
      </c>
      <c r="G146" s="30">
        <v>1</v>
      </c>
      <c r="H146" s="18">
        <f t="shared" si="20"/>
        <v>0</v>
      </c>
      <c r="I146" s="18">
        <f t="shared" si="16"/>
        <v>0</v>
      </c>
      <c r="J146" s="18">
        <f t="shared" si="15"/>
        <v>0</v>
      </c>
      <c r="K146" s="37"/>
      <c r="L146" s="44"/>
      <c r="M146" s="44"/>
    </row>
    <row r="147" spans="1:13" s="11" customFormat="1" ht="15.75" thickBot="1">
      <c r="A147" s="104"/>
      <c r="B147" s="17" t="s">
        <v>6</v>
      </c>
      <c r="C147" s="29">
        <v>72</v>
      </c>
      <c r="D147" s="29">
        <v>72</v>
      </c>
      <c r="E147" s="29">
        <v>95</v>
      </c>
      <c r="F147" s="18">
        <v>2400137</v>
      </c>
      <c r="G147" s="30">
        <v>0.97</v>
      </c>
      <c r="H147" s="18">
        <f t="shared" si="20"/>
        <v>167625568.07999998</v>
      </c>
      <c r="I147" s="18">
        <f t="shared" si="16"/>
        <v>167625568.07999998</v>
      </c>
      <c r="J147" s="18">
        <f t="shared" si="15"/>
        <v>221172624.54999998</v>
      </c>
      <c r="K147" s="37"/>
      <c r="L147" s="44"/>
      <c r="M147" s="44"/>
    </row>
    <row r="148" spans="1:13" s="11" customFormat="1" ht="15.75" thickBot="1">
      <c r="A148" s="104"/>
      <c r="B148" s="17" t="s">
        <v>7</v>
      </c>
      <c r="C148" s="29">
        <v>0</v>
      </c>
      <c r="D148" s="29">
        <v>0</v>
      </c>
      <c r="E148" s="29">
        <v>0</v>
      </c>
      <c r="F148" s="18">
        <v>5080991</v>
      </c>
      <c r="G148" s="30">
        <v>0.98499999999999999</v>
      </c>
      <c r="H148" s="18">
        <f t="shared" si="20"/>
        <v>0</v>
      </c>
      <c r="I148" s="18">
        <f t="shared" si="16"/>
        <v>0</v>
      </c>
      <c r="J148" s="18">
        <f t="shared" si="15"/>
        <v>0</v>
      </c>
      <c r="K148" s="37"/>
      <c r="L148" s="44"/>
      <c r="M148" s="44"/>
    </row>
    <row r="149" spans="1:13" s="11" customFormat="1" ht="15.75" thickBot="1">
      <c r="A149" s="104"/>
      <c r="B149" s="17" t="s">
        <v>8</v>
      </c>
      <c r="C149" s="29">
        <v>0</v>
      </c>
      <c r="D149" s="29">
        <v>0</v>
      </c>
      <c r="E149" s="29">
        <v>0</v>
      </c>
      <c r="F149" s="20"/>
      <c r="G149" s="30"/>
      <c r="H149" s="18">
        <f t="shared" si="20"/>
        <v>0</v>
      </c>
      <c r="I149" s="18">
        <f t="shared" ref="I149:I212" si="22">D149*F149*G149</f>
        <v>0</v>
      </c>
      <c r="J149" s="18">
        <f t="shared" ref="J149:J212" si="23">E149*F149*G149</f>
        <v>0</v>
      </c>
      <c r="K149" s="37"/>
      <c r="L149" s="44"/>
      <c r="M149" s="44"/>
    </row>
    <row r="150" spans="1:13" s="11" customFormat="1" ht="15.75" thickBot="1">
      <c r="A150" s="104"/>
      <c r="B150" s="17" t="s">
        <v>9</v>
      </c>
      <c r="C150" s="29">
        <v>0</v>
      </c>
      <c r="D150" s="29">
        <v>0</v>
      </c>
      <c r="E150" s="29">
        <v>0</v>
      </c>
      <c r="F150" s="18">
        <v>3825920</v>
      </c>
      <c r="G150" s="30">
        <v>0.98299999999999998</v>
      </c>
      <c r="H150" s="18">
        <f t="shared" si="20"/>
        <v>0</v>
      </c>
      <c r="I150" s="18">
        <f t="shared" si="22"/>
        <v>0</v>
      </c>
      <c r="J150" s="18">
        <f t="shared" si="23"/>
        <v>0</v>
      </c>
      <c r="K150" s="37"/>
      <c r="L150" s="44"/>
      <c r="M150" s="44"/>
    </row>
    <row r="151" spans="1:13" s="11" customFormat="1" ht="15.75" thickBot="1">
      <c r="A151" s="104"/>
      <c r="B151" s="17" t="s">
        <v>10</v>
      </c>
      <c r="C151" s="29">
        <v>0</v>
      </c>
      <c r="D151" s="29">
        <v>0</v>
      </c>
      <c r="E151" s="29">
        <v>0</v>
      </c>
      <c r="F151" s="18">
        <v>3775520</v>
      </c>
      <c r="G151" s="30">
        <v>0.96499999999999997</v>
      </c>
      <c r="H151" s="18">
        <f t="shared" si="20"/>
        <v>0</v>
      </c>
      <c r="I151" s="18">
        <f t="shared" si="22"/>
        <v>0</v>
      </c>
      <c r="J151" s="18">
        <f t="shared" si="23"/>
        <v>0</v>
      </c>
      <c r="K151" s="37"/>
      <c r="L151" s="44"/>
      <c r="M151" s="44"/>
    </row>
    <row r="152" spans="1:13" s="11" customFormat="1" ht="15.75" thickBot="1">
      <c r="A152" s="104"/>
      <c r="B152" s="17" t="s">
        <v>11</v>
      </c>
      <c r="C152" s="29">
        <v>0</v>
      </c>
      <c r="D152" s="29">
        <v>0</v>
      </c>
      <c r="E152" s="29">
        <v>0</v>
      </c>
      <c r="F152" s="18"/>
      <c r="G152" s="30"/>
      <c r="H152" s="18">
        <f t="shared" si="20"/>
        <v>0</v>
      </c>
      <c r="I152" s="18">
        <f t="shared" si="22"/>
        <v>0</v>
      </c>
      <c r="J152" s="18">
        <f t="shared" si="23"/>
        <v>0</v>
      </c>
      <c r="K152" s="37"/>
      <c r="L152" s="44"/>
      <c r="M152" s="44"/>
    </row>
    <row r="153" spans="1:13" s="11" customFormat="1" ht="15.75" thickBot="1">
      <c r="A153" s="104"/>
      <c r="B153" s="17" t="s">
        <v>12</v>
      </c>
      <c r="C153" s="29">
        <v>0</v>
      </c>
      <c r="D153" s="29">
        <v>0</v>
      </c>
      <c r="E153" s="29">
        <v>0</v>
      </c>
      <c r="F153" s="18"/>
      <c r="G153" s="30"/>
      <c r="H153" s="18">
        <f t="shared" si="20"/>
        <v>0</v>
      </c>
      <c r="I153" s="18">
        <f t="shared" si="22"/>
        <v>0</v>
      </c>
      <c r="J153" s="18">
        <f t="shared" si="23"/>
        <v>0</v>
      </c>
      <c r="K153" s="37"/>
      <c r="L153" s="44"/>
      <c r="M153" s="44"/>
    </row>
    <row r="154" spans="1:13" s="11" customFormat="1" ht="15.75" thickBot="1">
      <c r="A154" s="104"/>
      <c r="B154" s="17" t="s">
        <v>13</v>
      </c>
      <c r="C154" s="29">
        <v>15400</v>
      </c>
      <c r="D154" s="29">
        <v>2400</v>
      </c>
      <c r="E154" s="29">
        <v>0</v>
      </c>
      <c r="F154" s="18">
        <v>2216120</v>
      </c>
      <c r="G154" s="30">
        <v>1.0349999999999999</v>
      </c>
      <c r="H154" s="18">
        <f t="shared" si="20"/>
        <v>35322736680</v>
      </c>
      <c r="I154" s="18">
        <f t="shared" si="22"/>
        <v>5504842080</v>
      </c>
      <c r="J154" s="18">
        <f t="shared" si="23"/>
        <v>0</v>
      </c>
      <c r="K154" s="37"/>
      <c r="L154" s="44"/>
      <c r="M154" s="44"/>
    </row>
    <row r="155" spans="1:13" s="11" customFormat="1" ht="15.75" thickBot="1">
      <c r="A155" s="104"/>
      <c r="B155" s="17" t="s">
        <v>14</v>
      </c>
      <c r="C155" s="29">
        <v>0</v>
      </c>
      <c r="D155" s="29">
        <v>0</v>
      </c>
      <c r="E155" s="29">
        <v>0</v>
      </c>
      <c r="F155" s="18">
        <v>3100857</v>
      </c>
      <c r="G155" s="30">
        <v>0.96899999999999997</v>
      </c>
      <c r="H155" s="18">
        <f t="shared" si="20"/>
        <v>0</v>
      </c>
      <c r="I155" s="18">
        <f t="shared" si="22"/>
        <v>0</v>
      </c>
      <c r="J155" s="18">
        <f t="shared" si="23"/>
        <v>0</v>
      </c>
      <c r="K155" s="37"/>
      <c r="L155" s="44"/>
      <c r="M155" s="44"/>
    </row>
    <row r="156" spans="1:13" s="11" customFormat="1" ht="15.75" thickBot="1">
      <c r="A156" s="104"/>
      <c r="B156" s="17" t="s">
        <v>15</v>
      </c>
      <c r="C156" s="29">
        <v>0</v>
      </c>
      <c r="D156" s="29">
        <v>0</v>
      </c>
      <c r="E156" s="29">
        <v>0</v>
      </c>
      <c r="F156" s="18">
        <v>4801920</v>
      </c>
      <c r="G156" s="30">
        <v>1</v>
      </c>
      <c r="H156" s="18">
        <f t="shared" si="20"/>
        <v>0</v>
      </c>
      <c r="I156" s="18">
        <f t="shared" si="22"/>
        <v>0</v>
      </c>
      <c r="J156" s="18">
        <f t="shared" si="23"/>
        <v>0</v>
      </c>
      <c r="K156" s="37"/>
      <c r="L156" s="44"/>
      <c r="M156" s="44"/>
    </row>
    <row r="157" spans="1:13" s="16" customFormat="1" ht="15.75" thickBot="1">
      <c r="A157" s="104"/>
      <c r="B157" s="24" t="s">
        <v>49</v>
      </c>
      <c r="C157" s="24">
        <f>SUM(C141:C156)</f>
        <v>15472</v>
      </c>
      <c r="D157" s="24">
        <f>SUM(D141:D156)</f>
        <v>2472</v>
      </c>
      <c r="E157" s="24">
        <f>SUM(E141:E156)</f>
        <v>95</v>
      </c>
      <c r="F157" s="24"/>
      <c r="G157" s="25"/>
      <c r="H157" s="24">
        <f t="shared" ref="H157:J157" si="24">SUM(H141:H156)</f>
        <v>35490362248.080002</v>
      </c>
      <c r="I157" s="24">
        <f t="shared" si="24"/>
        <v>5672467648.0799999</v>
      </c>
      <c r="J157" s="24">
        <f t="shared" si="24"/>
        <v>221172624.54999998</v>
      </c>
      <c r="K157" s="36"/>
      <c r="L157" s="43"/>
      <c r="M157" s="43"/>
    </row>
    <row r="158" spans="1:13" s="11" customFormat="1" ht="15.75" thickBot="1">
      <c r="A158" s="104" t="s">
        <v>25</v>
      </c>
      <c r="B158" s="17" t="s">
        <v>0</v>
      </c>
      <c r="C158" s="29">
        <v>238</v>
      </c>
      <c r="D158" s="29">
        <v>238</v>
      </c>
      <c r="E158" s="29">
        <v>238</v>
      </c>
      <c r="F158" s="18">
        <v>3128907</v>
      </c>
      <c r="G158" s="30">
        <v>1.0740000000000001</v>
      </c>
      <c r="H158" s="18">
        <f t="shared" si="20"/>
        <v>799786176.08399999</v>
      </c>
      <c r="I158" s="18">
        <f t="shared" si="22"/>
        <v>799786176.08399999</v>
      </c>
      <c r="J158" s="18">
        <f t="shared" si="23"/>
        <v>799786176.08399999</v>
      </c>
      <c r="K158" s="37"/>
      <c r="L158" s="44"/>
      <c r="M158" s="44"/>
    </row>
    <row r="159" spans="1:13" s="11" customFormat="1" ht="15.75" thickBot="1">
      <c r="A159" s="104"/>
      <c r="B159" s="17" t="s">
        <v>1</v>
      </c>
      <c r="C159" s="29">
        <v>2231</v>
      </c>
      <c r="D159" s="29">
        <v>2253</v>
      </c>
      <c r="E159" s="29">
        <v>2207</v>
      </c>
      <c r="F159" s="18">
        <v>984750</v>
      </c>
      <c r="G159" s="30">
        <v>1.153</v>
      </c>
      <c r="H159" s="18">
        <f t="shared" si="20"/>
        <v>2533114769.25</v>
      </c>
      <c r="I159" s="18">
        <f t="shared" si="22"/>
        <v>2558093937.75</v>
      </c>
      <c r="J159" s="18">
        <f t="shared" si="23"/>
        <v>2505864767.25</v>
      </c>
      <c r="K159" s="37"/>
      <c r="L159" s="44"/>
      <c r="M159" s="44"/>
    </row>
    <row r="160" spans="1:13" s="11" customFormat="1" ht="15.75" thickBot="1">
      <c r="A160" s="104"/>
      <c r="B160" s="17" t="s">
        <v>2</v>
      </c>
      <c r="C160" s="29">
        <v>242</v>
      </c>
      <c r="D160" s="29">
        <v>308</v>
      </c>
      <c r="E160" s="29">
        <v>134</v>
      </c>
      <c r="F160" s="18">
        <v>678080</v>
      </c>
      <c r="G160" s="30">
        <v>1.083</v>
      </c>
      <c r="H160" s="18">
        <f t="shared" si="20"/>
        <v>177715274.88</v>
      </c>
      <c r="I160" s="18">
        <f t="shared" si="22"/>
        <v>226183077.12</v>
      </c>
      <c r="J160" s="18">
        <f t="shared" si="23"/>
        <v>98404325.75999999</v>
      </c>
      <c r="K160" s="37"/>
      <c r="L160" s="44"/>
      <c r="M160" s="44"/>
    </row>
    <row r="161" spans="1:13" s="11" customFormat="1" ht="15.75" thickBot="1">
      <c r="A161" s="104"/>
      <c r="B161" s="17" t="s">
        <v>3</v>
      </c>
      <c r="C161" s="29">
        <v>0</v>
      </c>
      <c r="D161" s="29">
        <v>0</v>
      </c>
      <c r="E161" s="29">
        <v>0</v>
      </c>
      <c r="F161" s="18">
        <v>2742707</v>
      </c>
      <c r="G161" s="30">
        <v>1.111</v>
      </c>
      <c r="H161" s="18">
        <f t="shared" si="20"/>
        <v>0</v>
      </c>
      <c r="I161" s="18">
        <f t="shared" si="22"/>
        <v>0</v>
      </c>
      <c r="J161" s="18">
        <f t="shared" si="23"/>
        <v>0</v>
      </c>
      <c r="K161" s="37"/>
      <c r="L161" s="44"/>
      <c r="M161" s="44"/>
    </row>
    <row r="162" spans="1:13" s="11" customFormat="1" ht="15.75" thickBot="1">
      <c r="A162" s="104"/>
      <c r="B162" s="17" t="s">
        <v>4</v>
      </c>
      <c r="C162" s="29">
        <v>0</v>
      </c>
      <c r="D162" s="29">
        <v>0</v>
      </c>
      <c r="E162" s="29">
        <v>0</v>
      </c>
      <c r="F162" s="18">
        <v>3748820</v>
      </c>
      <c r="G162" s="30">
        <v>1</v>
      </c>
      <c r="H162" s="18">
        <f t="shared" si="20"/>
        <v>0</v>
      </c>
      <c r="I162" s="18">
        <f t="shared" si="22"/>
        <v>0</v>
      </c>
      <c r="J162" s="18">
        <f t="shared" si="23"/>
        <v>0</v>
      </c>
      <c r="K162" s="37"/>
      <c r="L162" s="44"/>
      <c r="M162" s="44"/>
    </row>
    <row r="163" spans="1:13" s="11" customFormat="1" ht="15.75" thickBot="1">
      <c r="A163" s="104"/>
      <c r="B163" s="17" t="s">
        <v>5</v>
      </c>
      <c r="C163" s="29">
        <v>0</v>
      </c>
      <c r="D163" s="29">
        <v>4</v>
      </c>
      <c r="E163" s="29">
        <v>0</v>
      </c>
      <c r="F163" s="18">
        <v>3098000</v>
      </c>
      <c r="G163" s="30">
        <v>1</v>
      </c>
      <c r="H163" s="18">
        <f t="shared" si="20"/>
        <v>0</v>
      </c>
      <c r="I163" s="18">
        <f t="shared" si="22"/>
        <v>12392000</v>
      </c>
      <c r="J163" s="18">
        <f t="shared" si="23"/>
        <v>0</v>
      </c>
      <c r="K163" s="37"/>
      <c r="L163" s="44"/>
      <c r="M163" s="44"/>
    </row>
    <row r="164" spans="1:13" s="11" customFormat="1" ht="15.75" thickBot="1">
      <c r="A164" s="104"/>
      <c r="B164" s="17" t="s">
        <v>6</v>
      </c>
      <c r="C164" s="29">
        <v>69</v>
      </c>
      <c r="D164" s="29">
        <v>50</v>
      </c>
      <c r="E164" s="29">
        <v>119</v>
      </c>
      <c r="F164" s="18">
        <v>2400137</v>
      </c>
      <c r="G164" s="30">
        <v>1.016</v>
      </c>
      <c r="H164" s="18">
        <f t="shared" si="20"/>
        <v>168259204.248</v>
      </c>
      <c r="I164" s="18">
        <f t="shared" si="22"/>
        <v>121926959.60000001</v>
      </c>
      <c r="J164" s="18">
        <f t="shared" si="23"/>
        <v>290186163.84799999</v>
      </c>
      <c r="K164" s="37"/>
      <c r="L164" s="44"/>
      <c r="M164" s="44"/>
    </row>
    <row r="165" spans="1:13" s="11" customFormat="1" ht="15.75" thickBot="1">
      <c r="A165" s="104"/>
      <c r="B165" s="17" t="s">
        <v>7</v>
      </c>
      <c r="C165" s="29">
        <v>0</v>
      </c>
      <c r="D165" s="29">
        <v>0</v>
      </c>
      <c r="E165" s="29">
        <v>0</v>
      </c>
      <c r="F165" s="18">
        <v>5080991</v>
      </c>
      <c r="G165" s="30">
        <v>1.0529999999999999</v>
      </c>
      <c r="H165" s="18">
        <f t="shared" si="20"/>
        <v>0</v>
      </c>
      <c r="I165" s="18">
        <f t="shared" si="22"/>
        <v>0</v>
      </c>
      <c r="J165" s="18">
        <f t="shared" si="23"/>
        <v>0</v>
      </c>
      <c r="K165" s="37"/>
      <c r="L165" s="44"/>
      <c r="M165" s="44"/>
    </row>
    <row r="166" spans="1:13" s="11" customFormat="1" ht="15.75" thickBot="1">
      <c r="A166" s="104"/>
      <c r="B166" s="31" t="s">
        <v>8</v>
      </c>
      <c r="C166" s="29">
        <v>0</v>
      </c>
      <c r="D166" s="29">
        <v>0</v>
      </c>
      <c r="E166" s="29">
        <v>0</v>
      </c>
      <c r="F166" s="32"/>
      <c r="G166" s="30"/>
      <c r="H166" s="29">
        <f t="shared" si="20"/>
        <v>0</v>
      </c>
      <c r="I166" s="29">
        <f t="shared" si="22"/>
        <v>0</v>
      </c>
      <c r="J166" s="29">
        <f t="shared" si="23"/>
        <v>0</v>
      </c>
      <c r="K166" s="37"/>
      <c r="L166" s="44"/>
      <c r="M166" s="44"/>
    </row>
    <row r="167" spans="1:13" s="11" customFormat="1" ht="15.75" thickBot="1">
      <c r="A167" s="104"/>
      <c r="B167" s="17" t="s">
        <v>9</v>
      </c>
      <c r="C167" s="29">
        <v>264</v>
      </c>
      <c r="D167" s="29">
        <v>450</v>
      </c>
      <c r="E167" s="29">
        <v>264</v>
      </c>
      <c r="F167" s="18">
        <v>3825920</v>
      </c>
      <c r="G167" s="30">
        <v>1.032</v>
      </c>
      <c r="H167" s="18">
        <f t="shared" si="20"/>
        <v>1042364252.1600001</v>
      </c>
      <c r="I167" s="18">
        <f t="shared" si="22"/>
        <v>1776757248</v>
      </c>
      <c r="J167" s="18">
        <f t="shared" si="23"/>
        <v>1042364252.1600001</v>
      </c>
      <c r="K167" s="37"/>
      <c r="L167" s="44"/>
      <c r="M167" s="44"/>
    </row>
    <row r="168" spans="1:13" s="11" customFormat="1" ht="15.75" thickBot="1">
      <c r="A168" s="104"/>
      <c r="B168" s="17" t="s">
        <v>10</v>
      </c>
      <c r="C168" s="29">
        <v>0</v>
      </c>
      <c r="D168" s="29">
        <v>0</v>
      </c>
      <c r="E168" s="29">
        <v>0</v>
      </c>
      <c r="F168" s="18">
        <v>3775520</v>
      </c>
      <c r="G168" s="30">
        <v>1.0349999999999999</v>
      </c>
      <c r="H168" s="18">
        <f t="shared" si="20"/>
        <v>0</v>
      </c>
      <c r="I168" s="18">
        <f t="shared" si="22"/>
        <v>0</v>
      </c>
      <c r="J168" s="18">
        <f t="shared" si="23"/>
        <v>0</v>
      </c>
      <c r="K168" s="37"/>
      <c r="L168" s="44"/>
      <c r="M168" s="44"/>
    </row>
    <row r="169" spans="1:13" s="11" customFormat="1" ht="15.75" thickBot="1">
      <c r="A169" s="104"/>
      <c r="B169" s="17" t="s">
        <v>11</v>
      </c>
      <c r="C169" s="29">
        <v>0</v>
      </c>
      <c r="D169" s="29">
        <v>0</v>
      </c>
      <c r="E169" s="29">
        <v>0</v>
      </c>
      <c r="F169" s="18"/>
      <c r="G169" s="30"/>
      <c r="H169" s="18">
        <f t="shared" si="20"/>
        <v>0</v>
      </c>
      <c r="I169" s="18">
        <f t="shared" si="22"/>
        <v>0</v>
      </c>
      <c r="J169" s="18">
        <f t="shared" si="23"/>
        <v>0</v>
      </c>
      <c r="K169" s="37"/>
      <c r="L169" s="44"/>
      <c r="M169" s="44"/>
    </row>
    <row r="170" spans="1:13" s="11" customFormat="1" ht="15.75" thickBot="1">
      <c r="A170" s="104"/>
      <c r="B170" s="31" t="s">
        <v>12</v>
      </c>
      <c r="C170" s="29">
        <v>0</v>
      </c>
      <c r="D170" s="29">
        <v>0</v>
      </c>
      <c r="E170" s="29">
        <v>0</v>
      </c>
      <c r="F170" s="29"/>
      <c r="G170" s="30"/>
      <c r="H170" s="29">
        <f t="shared" si="20"/>
        <v>0</v>
      </c>
      <c r="I170" s="29">
        <f t="shared" si="22"/>
        <v>0</v>
      </c>
      <c r="J170" s="29">
        <f t="shared" si="23"/>
        <v>0</v>
      </c>
      <c r="K170" s="37"/>
      <c r="L170" s="44"/>
      <c r="M170" s="44"/>
    </row>
    <row r="171" spans="1:13" s="11" customFormat="1" ht="15.75" thickBot="1">
      <c r="A171" s="104"/>
      <c r="B171" s="31" t="s">
        <v>13</v>
      </c>
      <c r="C171" s="29">
        <v>5511</v>
      </c>
      <c r="D171" s="29">
        <v>4481</v>
      </c>
      <c r="E171" s="29">
        <v>4641</v>
      </c>
      <c r="F171" s="29">
        <v>2216120</v>
      </c>
      <c r="G171" s="30">
        <v>1.05</v>
      </c>
      <c r="H171" s="29">
        <f t="shared" si="20"/>
        <v>12823689186</v>
      </c>
      <c r="I171" s="29">
        <f t="shared" si="22"/>
        <v>10426955406</v>
      </c>
      <c r="J171" s="29">
        <f t="shared" si="23"/>
        <v>10799263566</v>
      </c>
      <c r="K171" s="37"/>
      <c r="L171" s="44"/>
      <c r="M171" s="44"/>
    </row>
    <row r="172" spans="1:13" s="11" customFormat="1" ht="15.75" thickBot="1">
      <c r="A172" s="104"/>
      <c r="B172" s="17" t="s">
        <v>14</v>
      </c>
      <c r="C172" s="29">
        <v>0</v>
      </c>
      <c r="D172" s="29">
        <v>0</v>
      </c>
      <c r="E172" s="29">
        <v>0</v>
      </c>
      <c r="F172" s="18">
        <v>3100857</v>
      </c>
      <c r="G172" s="30">
        <v>1.0960000000000001</v>
      </c>
      <c r="H172" s="18">
        <f t="shared" si="20"/>
        <v>0</v>
      </c>
      <c r="I172" s="18">
        <f t="shared" si="22"/>
        <v>0</v>
      </c>
      <c r="J172" s="18">
        <f t="shared" si="23"/>
        <v>0</v>
      </c>
      <c r="K172" s="37"/>
      <c r="L172" s="44"/>
      <c r="M172" s="44"/>
    </row>
    <row r="173" spans="1:13" s="11" customFormat="1" ht="15.75" thickBot="1">
      <c r="A173" s="104"/>
      <c r="B173" s="17" t="s">
        <v>15</v>
      </c>
      <c r="C173" s="29">
        <v>468</v>
      </c>
      <c r="D173" s="29">
        <v>468</v>
      </c>
      <c r="E173" s="29">
        <v>468</v>
      </c>
      <c r="F173" s="18">
        <v>4801920</v>
      </c>
      <c r="G173" s="30">
        <v>1.0309999999999999</v>
      </c>
      <c r="H173" s="18">
        <f t="shared" si="20"/>
        <v>2316964815.3599997</v>
      </c>
      <c r="I173" s="18">
        <f t="shared" si="22"/>
        <v>2316964815.3599997</v>
      </c>
      <c r="J173" s="18">
        <f t="shared" si="23"/>
        <v>2316964815.3599997</v>
      </c>
      <c r="K173" s="37"/>
      <c r="L173" s="44"/>
      <c r="M173" s="44"/>
    </row>
    <row r="174" spans="1:13" s="16" customFormat="1" ht="15.75" thickBot="1">
      <c r="A174" s="104"/>
      <c r="B174" s="24" t="s">
        <v>49</v>
      </c>
      <c r="C174" s="24">
        <f>SUM(C158:C173)</f>
        <v>9023</v>
      </c>
      <c r="D174" s="24">
        <f>SUM(D158:D173)</f>
        <v>8252</v>
      </c>
      <c r="E174" s="24">
        <f>SUM(E158:E173)</f>
        <v>8071</v>
      </c>
      <c r="F174" s="24"/>
      <c r="G174" s="25"/>
      <c r="H174" s="24">
        <f t="shared" ref="H174:J174" si="25">SUM(H158:H173)</f>
        <v>19861893677.982002</v>
      </c>
      <c r="I174" s="24">
        <f t="shared" si="25"/>
        <v>18239059619.914001</v>
      </c>
      <c r="J174" s="24">
        <f t="shared" si="25"/>
        <v>17852834066.462002</v>
      </c>
      <c r="K174" s="36"/>
      <c r="L174" s="43"/>
      <c r="M174" s="43"/>
    </row>
    <row r="175" spans="1:13" s="11" customFormat="1" ht="15.75" thickBot="1">
      <c r="A175" s="104" t="s">
        <v>26</v>
      </c>
      <c r="B175" s="17" t="s">
        <v>0</v>
      </c>
      <c r="C175" s="29">
        <v>0</v>
      </c>
      <c r="D175" s="29">
        <v>0</v>
      </c>
      <c r="E175" s="29">
        <v>0</v>
      </c>
      <c r="F175" s="18">
        <v>3128907</v>
      </c>
      <c r="G175" s="30">
        <v>0.92400000000000004</v>
      </c>
      <c r="H175" s="18">
        <f t="shared" si="20"/>
        <v>0</v>
      </c>
      <c r="I175" s="18">
        <f t="shared" si="22"/>
        <v>0</v>
      </c>
      <c r="J175" s="18">
        <f t="shared" si="23"/>
        <v>0</v>
      </c>
      <c r="K175" s="37"/>
      <c r="L175" s="44"/>
      <c r="M175" s="44"/>
    </row>
    <row r="176" spans="1:13" s="11" customFormat="1" ht="15.75" thickBot="1">
      <c r="A176" s="104"/>
      <c r="B176" s="17" t="s">
        <v>1</v>
      </c>
      <c r="C176" s="29">
        <v>5512</v>
      </c>
      <c r="D176" s="29">
        <v>388</v>
      </c>
      <c r="E176" s="29">
        <v>744</v>
      </c>
      <c r="F176" s="18">
        <v>984750</v>
      </c>
      <c r="G176" s="30">
        <v>0.94799999999999995</v>
      </c>
      <c r="H176" s="18">
        <f t="shared" si="20"/>
        <v>5145689016</v>
      </c>
      <c r="I176" s="18">
        <f t="shared" si="22"/>
        <v>362214684</v>
      </c>
      <c r="J176" s="18">
        <f t="shared" si="23"/>
        <v>694555992</v>
      </c>
      <c r="K176" s="37"/>
      <c r="L176" s="44"/>
      <c r="M176" s="44"/>
    </row>
    <row r="177" spans="1:13" s="11" customFormat="1" ht="15.75" thickBot="1">
      <c r="A177" s="104"/>
      <c r="B177" s="17" t="s">
        <v>2</v>
      </c>
      <c r="C177" s="29">
        <v>0</v>
      </c>
      <c r="D177" s="29">
        <v>0</v>
      </c>
      <c r="E177" s="29">
        <v>192</v>
      </c>
      <c r="F177" s="18">
        <v>678080</v>
      </c>
      <c r="G177" s="30">
        <v>0.95399999999999996</v>
      </c>
      <c r="H177" s="18">
        <f t="shared" si="20"/>
        <v>0</v>
      </c>
      <c r="I177" s="18">
        <f t="shared" si="22"/>
        <v>0</v>
      </c>
      <c r="J177" s="18">
        <f t="shared" si="23"/>
        <v>124202557.44</v>
      </c>
      <c r="K177" s="37"/>
      <c r="L177" s="44"/>
      <c r="M177" s="44"/>
    </row>
    <row r="178" spans="1:13" s="11" customFormat="1" ht="15.75" thickBot="1">
      <c r="A178" s="104"/>
      <c r="B178" s="17" t="s">
        <v>3</v>
      </c>
      <c r="C178" s="29">
        <v>0</v>
      </c>
      <c r="D178" s="29">
        <v>0</v>
      </c>
      <c r="E178" s="29">
        <v>0</v>
      </c>
      <c r="F178" s="18">
        <v>2742707</v>
      </c>
      <c r="G178" s="30">
        <v>0.93899999999999995</v>
      </c>
      <c r="H178" s="18">
        <f t="shared" si="20"/>
        <v>0</v>
      </c>
      <c r="I178" s="18">
        <f t="shared" si="22"/>
        <v>0</v>
      </c>
      <c r="J178" s="18">
        <f t="shared" si="23"/>
        <v>0</v>
      </c>
      <c r="K178" s="37"/>
      <c r="L178" s="44"/>
      <c r="M178" s="44"/>
    </row>
    <row r="179" spans="1:13" s="11" customFormat="1" ht="15.75" thickBot="1">
      <c r="A179" s="104"/>
      <c r="B179" s="17" t="s">
        <v>4</v>
      </c>
      <c r="C179" s="29">
        <v>0</v>
      </c>
      <c r="D179" s="29">
        <v>0</v>
      </c>
      <c r="E179" s="29">
        <v>0</v>
      </c>
      <c r="F179" s="18">
        <v>3748820</v>
      </c>
      <c r="G179" s="30">
        <v>1</v>
      </c>
      <c r="H179" s="18">
        <f t="shared" si="20"/>
        <v>0</v>
      </c>
      <c r="I179" s="18">
        <f t="shared" si="22"/>
        <v>0</v>
      </c>
      <c r="J179" s="18">
        <f t="shared" si="23"/>
        <v>0</v>
      </c>
      <c r="K179" s="37"/>
      <c r="L179" s="44"/>
      <c r="M179" s="44"/>
    </row>
    <row r="180" spans="1:13" s="11" customFormat="1" ht="15.75" thickBot="1">
      <c r="A180" s="104"/>
      <c r="B180" s="17" t="s">
        <v>5</v>
      </c>
      <c r="C180" s="29">
        <v>745</v>
      </c>
      <c r="D180" s="29">
        <v>745</v>
      </c>
      <c r="E180" s="29">
        <v>0</v>
      </c>
      <c r="F180" s="18">
        <v>3098000</v>
      </c>
      <c r="G180" s="30">
        <v>1</v>
      </c>
      <c r="H180" s="18">
        <f t="shared" si="20"/>
        <v>2308010000</v>
      </c>
      <c r="I180" s="18">
        <f t="shared" si="22"/>
        <v>2308010000</v>
      </c>
      <c r="J180" s="18">
        <f t="shared" si="23"/>
        <v>0</v>
      </c>
      <c r="K180" s="37"/>
      <c r="L180" s="44"/>
      <c r="M180" s="44"/>
    </row>
    <row r="181" spans="1:13" s="11" customFormat="1" ht="15.75" thickBot="1">
      <c r="A181" s="104"/>
      <c r="B181" s="17" t="s">
        <v>6</v>
      </c>
      <c r="C181" s="29">
        <v>160</v>
      </c>
      <c r="D181" s="29">
        <v>160</v>
      </c>
      <c r="E181" s="29">
        <v>160</v>
      </c>
      <c r="F181" s="18">
        <v>2400137</v>
      </c>
      <c r="G181" s="30">
        <v>0.95199999999999996</v>
      </c>
      <c r="H181" s="18">
        <f t="shared" si="20"/>
        <v>365588867.83999997</v>
      </c>
      <c r="I181" s="18">
        <f t="shared" si="22"/>
        <v>365588867.83999997</v>
      </c>
      <c r="J181" s="18">
        <f t="shared" si="23"/>
        <v>365588867.83999997</v>
      </c>
      <c r="K181" s="37"/>
      <c r="L181" s="44"/>
      <c r="M181" s="44"/>
    </row>
    <row r="182" spans="1:13" s="11" customFormat="1" ht="15.75" thickBot="1">
      <c r="A182" s="104"/>
      <c r="B182" s="17" t="s">
        <v>7</v>
      </c>
      <c r="C182" s="29">
        <v>0</v>
      </c>
      <c r="D182" s="29">
        <v>0</v>
      </c>
      <c r="E182" s="29">
        <v>0</v>
      </c>
      <c r="F182" s="18">
        <v>5080991</v>
      </c>
      <c r="G182" s="30">
        <v>0.97599999999999998</v>
      </c>
      <c r="H182" s="18">
        <f t="shared" si="20"/>
        <v>0</v>
      </c>
      <c r="I182" s="18">
        <f t="shared" si="22"/>
        <v>0</v>
      </c>
      <c r="J182" s="18">
        <f t="shared" si="23"/>
        <v>0</v>
      </c>
      <c r="K182" s="37"/>
      <c r="L182" s="44"/>
      <c r="M182" s="44"/>
    </row>
    <row r="183" spans="1:13" s="11" customFormat="1" ht="15.75" thickBot="1">
      <c r="A183" s="104"/>
      <c r="B183" s="17" t="s">
        <v>8</v>
      </c>
      <c r="C183" s="29">
        <v>0</v>
      </c>
      <c r="D183" s="29">
        <v>0</v>
      </c>
      <c r="E183" s="29">
        <v>0</v>
      </c>
      <c r="F183" s="20"/>
      <c r="G183" s="30"/>
      <c r="H183" s="18">
        <f t="shared" si="20"/>
        <v>0</v>
      </c>
      <c r="I183" s="18">
        <f t="shared" si="22"/>
        <v>0</v>
      </c>
      <c r="J183" s="18">
        <f t="shared" si="23"/>
        <v>0</v>
      </c>
      <c r="K183" s="37"/>
      <c r="L183" s="44"/>
      <c r="M183" s="44"/>
    </row>
    <row r="184" spans="1:13" s="11" customFormat="1" ht="15.75" thickBot="1">
      <c r="A184" s="104"/>
      <c r="B184" s="17" t="s">
        <v>9</v>
      </c>
      <c r="C184" s="29">
        <v>0</v>
      </c>
      <c r="D184" s="29">
        <v>0</v>
      </c>
      <c r="E184" s="29">
        <v>0</v>
      </c>
      <c r="F184" s="18">
        <v>3825920</v>
      </c>
      <c r="G184" s="30">
        <v>0.93400000000000005</v>
      </c>
      <c r="H184" s="18">
        <f t="shared" si="20"/>
        <v>0</v>
      </c>
      <c r="I184" s="18">
        <f t="shared" si="22"/>
        <v>0</v>
      </c>
      <c r="J184" s="18">
        <f t="shared" si="23"/>
        <v>0</v>
      </c>
      <c r="K184" s="37"/>
      <c r="L184" s="44"/>
      <c r="M184" s="44"/>
    </row>
    <row r="185" spans="1:13" s="11" customFormat="1" ht="15.75" thickBot="1">
      <c r="A185" s="104"/>
      <c r="B185" s="17" t="s">
        <v>10</v>
      </c>
      <c r="C185" s="29">
        <v>0</v>
      </c>
      <c r="D185" s="29">
        <v>0</v>
      </c>
      <c r="E185" s="29">
        <v>0</v>
      </c>
      <c r="F185" s="18">
        <v>3775520</v>
      </c>
      <c r="G185" s="30">
        <v>0.90600000000000003</v>
      </c>
      <c r="H185" s="18">
        <f t="shared" si="20"/>
        <v>0</v>
      </c>
      <c r="I185" s="18">
        <f t="shared" si="22"/>
        <v>0</v>
      </c>
      <c r="J185" s="18">
        <f t="shared" si="23"/>
        <v>0</v>
      </c>
      <c r="K185" s="37"/>
      <c r="L185" s="44"/>
      <c r="M185" s="44"/>
    </row>
    <row r="186" spans="1:13" s="11" customFormat="1" ht="15.75" thickBot="1">
      <c r="A186" s="104"/>
      <c r="B186" s="17" t="s">
        <v>11</v>
      </c>
      <c r="C186" s="29">
        <v>0</v>
      </c>
      <c r="D186" s="29">
        <v>0</v>
      </c>
      <c r="E186" s="29">
        <v>0</v>
      </c>
      <c r="F186" s="18"/>
      <c r="G186" s="30"/>
      <c r="H186" s="18">
        <f t="shared" si="20"/>
        <v>0</v>
      </c>
      <c r="I186" s="18">
        <f t="shared" si="22"/>
        <v>0</v>
      </c>
      <c r="J186" s="18">
        <f t="shared" si="23"/>
        <v>0</v>
      </c>
      <c r="K186" s="37"/>
      <c r="L186" s="44"/>
      <c r="M186" s="44"/>
    </row>
    <row r="187" spans="1:13" s="11" customFormat="1" ht="15.75" thickBot="1">
      <c r="A187" s="104"/>
      <c r="B187" s="17" t="s">
        <v>12</v>
      </c>
      <c r="C187" s="29">
        <v>0</v>
      </c>
      <c r="D187" s="29">
        <v>0</v>
      </c>
      <c r="E187" s="29">
        <v>0</v>
      </c>
      <c r="F187" s="18"/>
      <c r="G187" s="30"/>
      <c r="H187" s="18">
        <f t="shared" si="20"/>
        <v>0</v>
      </c>
      <c r="I187" s="18">
        <f t="shared" si="22"/>
        <v>0</v>
      </c>
      <c r="J187" s="18">
        <f t="shared" si="23"/>
        <v>0</v>
      </c>
      <c r="K187" s="37"/>
      <c r="L187" s="44"/>
      <c r="M187" s="44"/>
    </row>
    <row r="188" spans="1:13" s="11" customFormat="1" ht="15.75" thickBot="1">
      <c r="A188" s="104"/>
      <c r="B188" s="17" t="s">
        <v>13</v>
      </c>
      <c r="C188" s="29">
        <v>0</v>
      </c>
      <c r="D188" s="29">
        <v>0</v>
      </c>
      <c r="E188" s="29">
        <v>0</v>
      </c>
      <c r="F188" s="18">
        <v>2216120</v>
      </c>
      <c r="G188" s="30">
        <v>0.97099999999999997</v>
      </c>
      <c r="H188" s="18">
        <f t="shared" si="20"/>
        <v>0</v>
      </c>
      <c r="I188" s="18">
        <f t="shared" si="22"/>
        <v>0</v>
      </c>
      <c r="J188" s="18">
        <f t="shared" si="23"/>
        <v>0</v>
      </c>
      <c r="K188" s="37"/>
      <c r="L188" s="44"/>
      <c r="M188" s="44"/>
    </row>
    <row r="189" spans="1:13" s="11" customFormat="1" ht="15.75" thickBot="1">
      <c r="A189" s="104"/>
      <c r="B189" s="17" t="s">
        <v>14</v>
      </c>
      <c r="C189" s="29">
        <v>0</v>
      </c>
      <c r="D189" s="29">
        <v>0</v>
      </c>
      <c r="E189" s="29">
        <v>0</v>
      </c>
      <c r="F189" s="18">
        <v>3100857</v>
      </c>
      <c r="G189" s="30">
        <v>0.95099999999999996</v>
      </c>
      <c r="H189" s="18">
        <f t="shared" si="20"/>
        <v>0</v>
      </c>
      <c r="I189" s="18">
        <f t="shared" si="22"/>
        <v>0</v>
      </c>
      <c r="J189" s="18">
        <f t="shared" si="23"/>
        <v>0</v>
      </c>
      <c r="K189" s="37"/>
      <c r="L189" s="44"/>
      <c r="M189" s="44"/>
    </row>
    <row r="190" spans="1:13" s="11" customFormat="1" ht="15.75" thickBot="1">
      <c r="A190" s="104"/>
      <c r="B190" s="17" t="s">
        <v>15</v>
      </c>
      <c r="C190" s="29">
        <v>0</v>
      </c>
      <c r="D190" s="29">
        <v>0</v>
      </c>
      <c r="E190" s="29">
        <v>0</v>
      </c>
      <c r="F190" s="18">
        <v>4801920</v>
      </c>
      <c r="G190" s="30">
        <v>1</v>
      </c>
      <c r="H190" s="18">
        <f t="shared" si="20"/>
        <v>0</v>
      </c>
      <c r="I190" s="18">
        <f t="shared" si="22"/>
        <v>0</v>
      </c>
      <c r="J190" s="18">
        <f t="shared" si="23"/>
        <v>0</v>
      </c>
      <c r="K190" s="37"/>
      <c r="L190" s="44"/>
      <c r="M190" s="44"/>
    </row>
    <row r="191" spans="1:13" s="16" customFormat="1" ht="15.75" thickBot="1">
      <c r="A191" s="104"/>
      <c r="B191" s="24" t="s">
        <v>49</v>
      </c>
      <c r="C191" s="24">
        <f>SUM(C175:C190)</f>
        <v>6417</v>
      </c>
      <c r="D191" s="24">
        <f>SUM(D175:D190)</f>
        <v>1293</v>
      </c>
      <c r="E191" s="24">
        <f>SUM(E175:E190)</f>
        <v>1096</v>
      </c>
      <c r="F191" s="24"/>
      <c r="G191" s="25"/>
      <c r="H191" s="24">
        <f t="shared" ref="H191:J191" si="26">SUM(H175:H190)</f>
        <v>7819287883.8400002</v>
      </c>
      <c r="I191" s="24">
        <f t="shared" si="26"/>
        <v>3035813551.8400002</v>
      </c>
      <c r="J191" s="24">
        <f t="shared" si="26"/>
        <v>1184347417.28</v>
      </c>
      <c r="K191" s="36"/>
      <c r="L191" s="43"/>
      <c r="M191" s="43"/>
    </row>
    <row r="192" spans="1:13" s="11" customFormat="1" ht="15.75" thickBot="1">
      <c r="A192" s="104" t="s">
        <v>27</v>
      </c>
      <c r="B192" s="17" t="s">
        <v>0</v>
      </c>
      <c r="C192" s="29">
        <v>0</v>
      </c>
      <c r="D192" s="29">
        <v>0</v>
      </c>
      <c r="E192" s="29">
        <v>0</v>
      </c>
      <c r="F192" s="18">
        <v>3128907</v>
      </c>
      <c r="G192" s="30">
        <v>1.075</v>
      </c>
      <c r="H192" s="18">
        <f t="shared" si="20"/>
        <v>0</v>
      </c>
      <c r="I192" s="18">
        <f t="shared" si="22"/>
        <v>0</v>
      </c>
      <c r="J192" s="18">
        <f t="shared" si="23"/>
        <v>0</v>
      </c>
      <c r="K192" s="37"/>
      <c r="L192" s="44"/>
      <c r="M192" s="44"/>
    </row>
    <row r="193" spans="1:13" s="11" customFormat="1" ht="15.75" thickBot="1">
      <c r="A193" s="104"/>
      <c r="B193" s="17" t="s">
        <v>1</v>
      </c>
      <c r="C193" s="29">
        <v>619</v>
      </c>
      <c r="D193" s="29">
        <v>619</v>
      </c>
      <c r="E193" s="29">
        <v>619</v>
      </c>
      <c r="F193" s="18">
        <v>984750</v>
      </c>
      <c r="G193" s="30">
        <v>1.159</v>
      </c>
      <c r="H193" s="18">
        <f t="shared" si="20"/>
        <v>706480329.75</v>
      </c>
      <c r="I193" s="18">
        <f t="shared" si="22"/>
        <v>706480329.75</v>
      </c>
      <c r="J193" s="18">
        <f t="shared" si="23"/>
        <v>706480329.75</v>
      </c>
      <c r="K193" s="37"/>
      <c r="L193" s="44"/>
      <c r="M193" s="44"/>
    </row>
    <row r="194" spans="1:13" s="11" customFormat="1" ht="15.75" thickBot="1">
      <c r="A194" s="104"/>
      <c r="B194" s="17" t="s">
        <v>2</v>
      </c>
      <c r="C194" s="29">
        <v>0</v>
      </c>
      <c r="D194" s="29">
        <v>0</v>
      </c>
      <c r="E194" s="29">
        <v>0</v>
      </c>
      <c r="F194" s="18">
        <v>678080</v>
      </c>
      <c r="G194" s="30">
        <v>1.056</v>
      </c>
      <c r="H194" s="18">
        <f t="shared" si="20"/>
        <v>0</v>
      </c>
      <c r="I194" s="18">
        <f t="shared" si="22"/>
        <v>0</v>
      </c>
      <c r="J194" s="18">
        <f t="shared" si="23"/>
        <v>0</v>
      </c>
      <c r="K194" s="37"/>
      <c r="L194" s="44"/>
      <c r="M194" s="44"/>
    </row>
    <row r="195" spans="1:13" s="11" customFormat="1" ht="15.75" thickBot="1">
      <c r="A195" s="104"/>
      <c r="B195" s="17" t="s">
        <v>3</v>
      </c>
      <c r="C195" s="29">
        <v>0</v>
      </c>
      <c r="D195" s="29">
        <v>0</v>
      </c>
      <c r="E195" s="29">
        <v>0</v>
      </c>
      <c r="F195" s="18">
        <v>2742707</v>
      </c>
      <c r="G195" s="30">
        <v>1.1200000000000001</v>
      </c>
      <c r="H195" s="18">
        <f t="shared" si="20"/>
        <v>0</v>
      </c>
      <c r="I195" s="18">
        <f t="shared" si="22"/>
        <v>0</v>
      </c>
      <c r="J195" s="18">
        <f t="shared" si="23"/>
        <v>0</v>
      </c>
      <c r="K195" s="37"/>
      <c r="L195" s="44"/>
      <c r="M195" s="44"/>
    </row>
    <row r="196" spans="1:13" s="11" customFormat="1" ht="15.75" thickBot="1">
      <c r="A196" s="104"/>
      <c r="B196" s="17" t="s">
        <v>4</v>
      </c>
      <c r="C196" s="29">
        <v>0</v>
      </c>
      <c r="D196" s="29">
        <v>0</v>
      </c>
      <c r="E196" s="29">
        <v>0</v>
      </c>
      <c r="F196" s="18">
        <v>3748820</v>
      </c>
      <c r="G196" s="30">
        <v>1</v>
      </c>
      <c r="H196" s="18">
        <f t="shared" si="20"/>
        <v>0</v>
      </c>
      <c r="I196" s="18">
        <f t="shared" si="22"/>
        <v>0</v>
      </c>
      <c r="J196" s="18">
        <f t="shared" si="23"/>
        <v>0</v>
      </c>
      <c r="K196" s="37"/>
      <c r="L196" s="44"/>
      <c r="M196" s="44"/>
    </row>
    <row r="197" spans="1:13" s="11" customFormat="1" ht="15.75" thickBot="1">
      <c r="A197" s="104"/>
      <c r="B197" s="17" t="s">
        <v>5</v>
      </c>
      <c r="C197" s="29">
        <v>0</v>
      </c>
      <c r="D197" s="29">
        <v>0</v>
      </c>
      <c r="E197" s="29">
        <v>0</v>
      </c>
      <c r="F197" s="18">
        <v>3098000</v>
      </c>
      <c r="G197" s="30">
        <v>1</v>
      </c>
      <c r="H197" s="18">
        <f t="shared" si="20"/>
        <v>0</v>
      </c>
      <c r="I197" s="18">
        <f t="shared" si="22"/>
        <v>0</v>
      </c>
      <c r="J197" s="18">
        <f t="shared" si="23"/>
        <v>0</v>
      </c>
      <c r="K197" s="37"/>
      <c r="L197" s="44"/>
      <c r="M197" s="44"/>
    </row>
    <row r="198" spans="1:13" s="11" customFormat="1" ht="15.75" thickBot="1">
      <c r="A198" s="104"/>
      <c r="B198" s="17" t="s">
        <v>6</v>
      </c>
      <c r="C198" s="29">
        <v>74</v>
      </c>
      <c r="D198" s="29">
        <v>74</v>
      </c>
      <c r="E198" s="29">
        <v>74</v>
      </c>
      <c r="F198" s="18">
        <v>2400137</v>
      </c>
      <c r="G198" s="30">
        <v>0.996</v>
      </c>
      <c r="H198" s="18">
        <f t="shared" ref="H198:H261" si="27">C198*F198*G198</f>
        <v>176899697.44800001</v>
      </c>
      <c r="I198" s="18">
        <f t="shared" si="22"/>
        <v>176899697.44800001</v>
      </c>
      <c r="J198" s="18">
        <f t="shared" si="23"/>
        <v>176899697.44800001</v>
      </c>
      <c r="K198" s="37"/>
      <c r="L198" s="44"/>
      <c r="M198" s="44"/>
    </row>
    <row r="199" spans="1:13" s="11" customFormat="1" ht="15.75" thickBot="1">
      <c r="A199" s="104"/>
      <c r="B199" s="17" t="s">
        <v>7</v>
      </c>
      <c r="C199" s="29">
        <v>0</v>
      </c>
      <c r="D199" s="29">
        <v>0</v>
      </c>
      <c r="E199" s="29">
        <v>0</v>
      </c>
      <c r="F199" s="18">
        <v>5080991</v>
      </c>
      <c r="G199" s="30">
        <v>1.0660000000000001</v>
      </c>
      <c r="H199" s="18">
        <f t="shared" si="27"/>
        <v>0</v>
      </c>
      <c r="I199" s="18">
        <f t="shared" si="22"/>
        <v>0</v>
      </c>
      <c r="J199" s="18">
        <f t="shared" si="23"/>
        <v>0</v>
      </c>
      <c r="K199" s="37"/>
      <c r="L199" s="44"/>
      <c r="M199" s="44"/>
    </row>
    <row r="200" spans="1:13" s="11" customFormat="1" ht="15.75" thickBot="1">
      <c r="A200" s="104"/>
      <c r="B200" s="17" t="s">
        <v>8</v>
      </c>
      <c r="C200" s="29">
        <v>0</v>
      </c>
      <c r="D200" s="29">
        <v>0</v>
      </c>
      <c r="E200" s="29">
        <v>0</v>
      </c>
      <c r="F200" s="20"/>
      <c r="G200" s="30"/>
      <c r="H200" s="18">
        <f t="shared" si="27"/>
        <v>0</v>
      </c>
      <c r="I200" s="18">
        <f t="shared" si="22"/>
        <v>0</v>
      </c>
      <c r="J200" s="18">
        <f t="shared" si="23"/>
        <v>0</v>
      </c>
      <c r="K200" s="37"/>
      <c r="L200" s="44"/>
      <c r="M200" s="44"/>
    </row>
    <row r="201" spans="1:13" s="11" customFormat="1" ht="15.75" thickBot="1">
      <c r="A201" s="104"/>
      <c r="B201" s="17" t="s">
        <v>9</v>
      </c>
      <c r="C201" s="29">
        <v>0</v>
      </c>
      <c r="D201" s="29">
        <v>0</v>
      </c>
      <c r="E201" s="29">
        <v>0</v>
      </c>
      <c r="F201" s="18">
        <v>3825920</v>
      </c>
      <c r="G201" s="30">
        <v>0.98599999999999999</v>
      </c>
      <c r="H201" s="18">
        <f t="shared" si="27"/>
        <v>0</v>
      </c>
      <c r="I201" s="18">
        <f t="shared" si="22"/>
        <v>0</v>
      </c>
      <c r="J201" s="18">
        <f t="shared" si="23"/>
        <v>0</v>
      </c>
      <c r="K201" s="37"/>
      <c r="L201" s="44"/>
      <c r="M201" s="44"/>
    </row>
    <row r="202" spans="1:13" s="11" customFormat="1" ht="15.75" thickBot="1">
      <c r="A202" s="104"/>
      <c r="B202" s="17" t="s">
        <v>10</v>
      </c>
      <c r="C202" s="29">
        <v>0</v>
      </c>
      <c r="D202" s="29">
        <v>0</v>
      </c>
      <c r="E202" s="29">
        <v>0</v>
      </c>
      <c r="F202" s="18">
        <v>3775520</v>
      </c>
      <c r="G202" s="30">
        <v>0.97599999999999998</v>
      </c>
      <c r="H202" s="18">
        <f t="shared" si="27"/>
        <v>0</v>
      </c>
      <c r="I202" s="18">
        <f t="shared" si="22"/>
        <v>0</v>
      </c>
      <c r="J202" s="18">
        <f t="shared" si="23"/>
        <v>0</v>
      </c>
      <c r="K202" s="37"/>
      <c r="L202" s="44"/>
      <c r="M202" s="44"/>
    </row>
    <row r="203" spans="1:13" s="11" customFormat="1" ht="15.75" thickBot="1">
      <c r="A203" s="104"/>
      <c r="B203" s="17" t="s">
        <v>11</v>
      </c>
      <c r="C203" s="29">
        <v>0</v>
      </c>
      <c r="D203" s="29">
        <v>0</v>
      </c>
      <c r="E203" s="29">
        <v>0</v>
      </c>
      <c r="F203" s="18"/>
      <c r="G203" s="30"/>
      <c r="H203" s="18">
        <f t="shared" si="27"/>
        <v>0</v>
      </c>
      <c r="I203" s="18">
        <f t="shared" si="22"/>
        <v>0</v>
      </c>
      <c r="J203" s="18">
        <f t="shared" si="23"/>
        <v>0</v>
      </c>
      <c r="K203" s="37"/>
      <c r="L203" s="44"/>
      <c r="M203" s="44"/>
    </row>
    <row r="204" spans="1:13" s="11" customFormat="1" ht="15.75" thickBot="1">
      <c r="A204" s="104"/>
      <c r="B204" s="17" t="s">
        <v>12</v>
      </c>
      <c r="C204" s="29">
        <v>0</v>
      </c>
      <c r="D204" s="29">
        <v>0</v>
      </c>
      <c r="E204" s="29">
        <v>0</v>
      </c>
      <c r="F204" s="18"/>
      <c r="G204" s="30"/>
      <c r="H204" s="18">
        <f t="shared" si="27"/>
        <v>0</v>
      </c>
      <c r="I204" s="18">
        <f t="shared" si="22"/>
        <v>0</v>
      </c>
      <c r="J204" s="18">
        <f t="shared" si="23"/>
        <v>0</v>
      </c>
      <c r="K204" s="37"/>
      <c r="L204" s="44"/>
      <c r="M204" s="44"/>
    </row>
    <row r="205" spans="1:13" s="11" customFormat="1" ht="15.75" thickBot="1">
      <c r="A205" s="104"/>
      <c r="B205" s="17" t="s">
        <v>13</v>
      </c>
      <c r="C205" s="29">
        <v>6174</v>
      </c>
      <c r="D205" s="29">
        <v>3174</v>
      </c>
      <c r="E205" s="29">
        <v>3554</v>
      </c>
      <c r="F205" s="18">
        <v>2216120</v>
      </c>
      <c r="G205" s="30">
        <v>1.008</v>
      </c>
      <c r="H205" s="18">
        <f t="shared" si="27"/>
        <v>13791783479.040001</v>
      </c>
      <c r="I205" s="18">
        <f t="shared" si="22"/>
        <v>7090236599.04</v>
      </c>
      <c r="J205" s="18">
        <f t="shared" si="23"/>
        <v>7939099203.8400002</v>
      </c>
      <c r="K205" s="37"/>
      <c r="L205" s="44"/>
      <c r="M205" s="44"/>
    </row>
    <row r="206" spans="1:13" s="11" customFormat="1" ht="15.75" thickBot="1">
      <c r="A206" s="104"/>
      <c r="B206" s="17" t="s">
        <v>14</v>
      </c>
      <c r="C206" s="29">
        <v>0</v>
      </c>
      <c r="D206" s="29">
        <v>0</v>
      </c>
      <c r="E206" s="29">
        <v>0</v>
      </c>
      <c r="F206" s="18">
        <v>3100857</v>
      </c>
      <c r="G206" s="30">
        <v>1.1080000000000001</v>
      </c>
      <c r="H206" s="18">
        <f t="shared" si="27"/>
        <v>0</v>
      </c>
      <c r="I206" s="18">
        <f t="shared" si="22"/>
        <v>0</v>
      </c>
      <c r="J206" s="18">
        <f t="shared" si="23"/>
        <v>0</v>
      </c>
      <c r="K206" s="37"/>
      <c r="L206" s="44"/>
      <c r="M206" s="44"/>
    </row>
    <row r="207" spans="1:13" s="11" customFormat="1" ht="15.75" thickBot="1">
      <c r="A207" s="104"/>
      <c r="B207" s="17" t="s">
        <v>15</v>
      </c>
      <c r="C207" s="29">
        <v>0</v>
      </c>
      <c r="D207" s="29">
        <v>0</v>
      </c>
      <c r="E207" s="29">
        <v>0</v>
      </c>
      <c r="F207" s="18">
        <v>4801920</v>
      </c>
      <c r="G207" s="30">
        <v>0.98799999999999999</v>
      </c>
      <c r="H207" s="18">
        <f t="shared" si="27"/>
        <v>0</v>
      </c>
      <c r="I207" s="18">
        <f t="shared" si="22"/>
        <v>0</v>
      </c>
      <c r="J207" s="18">
        <f t="shared" si="23"/>
        <v>0</v>
      </c>
      <c r="K207" s="37"/>
      <c r="L207" s="44"/>
      <c r="M207" s="44"/>
    </row>
    <row r="208" spans="1:13" s="16" customFormat="1" ht="15.75" thickBot="1">
      <c r="A208" s="104"/>
      <c r="B208" s="24" t="s">
        <v>49</v>
      </c>
      <c r="C208" s="24">
        <f>SUM(C192:C207)</f>
        <v>6867</v>
      </c>
      <c r="D208" s="24">
        <f>SUM(D192:D207)</f>
        <v>3867</v>
      </c>
      <c r="E208" s="24">
        <f>SUM(E192:E207)</f>
        <v>4247</v>
      </c>
      <c r="F208" s="24"/>
      <c r="G208" s="25"/>
      <c r="H208" s="24">
        <f t="shared" ref="H208:J208" si="28">SUM(H192:H207)</f>
        <v>14675163506.238001</v>
      </c>
      <c r="I208" s="24">
        <f t="shared" si="28"/>
        <v>7973616626.2379999</v>
      </c>
      <c r="J208" s="24">
        <f t="shared" si="28"/>
        <v>8822479231.0380001</v>
      </c>
      <c r="K208" s="36"/>
      <c r="L208" s="43"/>
      <c r="M208" s="43"/>
    </row>
    <row r="209" spans="1:13" s="11" customFormat="1" ht="15.75" thickBot="1">
      <c r="A209" s="104" t="s">
        <v>28</v>
      </c>
      <c r="B209" s="17" t="s">
        <v>0</v>
      </c>
      <c r="C209" s="29">
        <v>0</v>
      </c>
      <c r="D209" s="29">
        <v>0</v>
      </c>
      <c r="E209" s="29">
        <v>0</v>
      </c>
      <c r="F209" s="18">
        <v>3128907</v>
      </c>
      <c r="G209" s="30">
        <v>1.075</v>
      </c>
      <c r="H209" s="18">
        <f t="shared" si="27"/>
        <v>0</v>
      </c>
      <c r="I209" s="18">
        <f t="shared" si="22"/>
        <v>0</v>
      </c>
      <c r="J209" s="18">
        <f t="shared" si="23"/>
        <v>0</v>
      </c>
      <c r="K209" s="37"/>
      <c r="L209" s="44"/>
      <c r="M209" s="44"/>
    </row>
    <row r="210" spans="1:13" s="11" customFormat="1" ht="15.75" thickBot="1">
      <c r="A210" s="104"/>
      <c r="B210" s="17" t="s">
        <v>1</v>
      </c>
      <c r="C210" s="29">
        <v>0</v>
      </c>
      <c r="D210" s="29">
        <v>0</v>
      </c>
      <c r="E210" s="29">
        <v>1304</v>
      </c>
      <c r="F210" s="18">
        <v>984750</v>
      </c>
      <c r="G210" s="30">
        <v>1.159</v>
      </c>
      <c r="H210" s="18">
        <f t="shared" si="27"/>
        <v>0</v>
      </c>
      <c r="I210" s="18">
        <f t="shared" si="22"/>
        <v>0</v>
      </c>
      <c r="J210" s="18">
        <f t="shared" si="23"/>
        <v>1488288126</v>
      </c>
      <c r="K210" s="37"/>
      <c r="L210" s="44"/>
      <c r="M210" s="44"/>
    </row>
    <row r="211" spans="1:13" s="11" customFormat="1" ht="15.75" thickBot="1">
      <c r="A211" s="104"/>
      <c r="B211" s="17" t="s">
        <v>2</v>
      </c>
      <c r="C211" s="29">
        <v>0</v>
      </c>
      <c r="D211" s="29">
        <v>0</v>
      </c>
      <c r="E211" s="29">
        <v>0</v>
      </c>
      <c r="F211" s="18">
        <v>678080</v>
      </c>
      <c r="G211" s="30">
        <v>1.056</v>
      </c>
      <c r="H211" s="18">
        <f t="shared" si="27"/>
        <v>0</v>
      </c>
      <c r="I211" s="18">
        <f t="shared" si="22"/>
        <v>0</v>
      </c>
      <c r="J211" s="18">
        <f t="shared" si="23"/>
        <v>0</v>
      </c>
      <c r="K211" s="37"/>
      <c r="L211" s="44"/>
      <c r="M211" s="44"/>
    </row>
    <row r="212" spans="1:13" s="11" customFormat="1" ht="15.75" thickBot="1">
      <c r="A212" s="104"/>
      <c r="B212" s="17" t="s">
        <v>3</v>
      </c>
      <c r="C212" s="29">
        <v>0</v>
      </c>
      <c r="D212" s="29">
        <v>0</v>
      </c>
      <c r="E212" s="29">
        <v>0</v>
      </c>
      <c r="F212" s="18">
        <v>2742707</v>
      </c>
      <c r="G212" s="30">
        <v>1.1200000000000001</v>
      </c>
      <c r="H212" s="18">
        <f t="shared" si="27"/>
        <v>0</v>
      </c>
      <c r="I212" s="18">
        <f t="shared" si="22"/>
        <v>0</v>
      </c>
      <c r="J212" s="18">
        <f t="shared" si="23"/>
        <v>0</v>
      </c>
      <c r="K212" s="37"/>
      <c r="L212" s="44"/>
      <c r="M212" s="44"/>
    </row>
    <row r="213" spans="1:13" s="11" customFormat="1" ht="15.75" thickBot="1">
      <c r="A213" s="104"/>
      <c r="B213" s="17" t="s">
        <v>4</v>
      </c>
      <c r="C213" s="29">
        <v>0</v>
      </c>
      <c r="D213" s="29">
        <v>0</v>
      </c>
      <c r="E213" s="29">
        <v>0</v>
      </c>
      <c r="F213" s="18">
        <v>3748820</v>
      </c>
      <c r="G213" s="30">
        <v>1</v>
      </c>
      <c r="H213" s="18">
        <f t="shared" si="27"/>
        <v>0</v>
      </c>
      <c r="I213" s="18">
        <f t="shared" ref="I213:I275" si="29">D213*F213*G213</f>
        <v>0</v>
      </c>
      <c r="J213" s="18">
        <f t="shared" ref="J213:J275" si="30">E213*F213*G213</f>
        <v>0</v>
      </c>
      <c r="K213" s="37"/>
      <c r="L213" s="44"/>
      <c r="M213" s="44"/>
    </row>
    <row r="214" spans="1:13" s="11" customFormat="1" ht="15.75" thickBot="1">
      <c r="A214" s="104"/>
      <c r="B214" s="17" t="s">
        <v>5</v>
      </c>
      <c r="C214" s="29">
        <v>0</v>
      </c>
      <c r="D214" s="29">
        <v>0</v>
      </c>
      <c r="E214" s="29">
        <v>0</v>
      </c>
      <c r="F214" s="18">
        <v>3098000</v>
      </c>
      <c r="G214" s="30">
        <v>1</v>
      </c>
      <c r="H214" s="18">
        <f t="shared" si="27"/>
        <v>0</v>
      </c>
      <c r="I214" s="18">
        <f t="shared" si="29"/>
        <v>0</v>
      </c>
      <c r="J214" s="18">
        <f t="shared" si="30"/>
        <v>0</v>
      </c>
      <c r="K214" s="37"/>
      <c r="L214" s="44"/>
      <c r="M214" s="44"/>
    </row>
    <row r="215" spans="1:13" s="11" customFormat="1" ht="15.75" thickBot="1">
      <c r="A215" s="104"/>
      <c r="B215" s="17" t="s">
        <v>6</v>
      </c>
      <c r="C215" s="29">
        <v>74</v>
      </c>
      <c r="D215" s="29">
        <v>74</v>
      </c>
      <c r="E215" s="29">
        <v>74</v>
      </c>
      <c r="F215" s="18">
        <v>2400137</v>
      </c>
      <c r="G215" s="30">
        <v>0.996</v>
      </c>
      <c r="H215" s="18">
        <f t="shared" si="27"/>
        <v>176899697.44800001</v>
      </c>
      <c r="I215" s="18">
        <f t="shared" si="29"/>
        <v>176899697.44800001</v>
      </c>
      <c r="J215" s="18">
        <f t="shared" si="30"/>
        <v>176899697.44800001</v>
      </c>
      <c r="K215" s="37"/>
      <c r="L215" s="44"/>
      <c r="M215" s="44"/>
    </row>
    <row r="216" spans="1:13" s="11" customFormat="1" ht="15.75" thickBot="1">
      <c r="A216" s="104"/>
      <c r="B216" s="17" t="s">
        <v>7</v>
      </c>
      <c r="C216" s="29">
        <v>0</v>
      </c>
      <c r="D216" s="29">
        <v>0</v>
      </c>
      <c r="E216" s="29">
        <v>0</v>
      </c>
      <c r="F216" s="18">
        <v>5080991</v>
      </c>
      <c r="G216" s="30">
        <v>1.0660000000000001</v>
      </c>
      <c r="H216" s="18">
        <f t="shared" si="27"/>
        <v>0</v>
      </c>
      <c r="I216" s="18">
        <f t="shared" si="29"/>
        <v>0</v>
      </c>
      <c r="J216" s="18">
        <f t="shared" si="30"/>
        <v>0</v>
      </c>
      <c r="K216" s="37"/>
      <c r="L216" s="44"/>
      <c r="M216" s="44"/>
    </row>
    <row r="217" spans="1:13" s="11" customFormat="1" ht="15.75" thickBot="1">
      <c r="A217" s="104"/>
      <c r="B217" s="17" t="s">
        <v>8</v>
      </c>
      <c r="C217" s="29">
        <v>0</v>
      </c>
      <c r="D217" s="29">
        <v>0</v>
      </c>
      <c r="E217" s="29">
        <v>0</v>
      </c>
      <c r="F217" s="20"/>
      <c r="G217" s="30"/>
      <c r="H217" s="18">
        <f t="shared" si="27"/>
        <v>0</v>
      </c>
      <c r="I217" s="18">
        <f t="shared" si="29"/>
        <v>0</v>
      </c>
      <c r="J217" s="18">
        <f t="shared" si="30"/>
        <v>0</v>
      </c>
      <c r="K217" s="37"/>
      <c r="L217" s="44"/>
      <c r="M217" s="44"/>
    </row>
    <row r="218" spans="1:13" s="11" customFormat="1" ht="15.75" thickBot="1">
      <c r="A218" s="104"/>
      <c r="B218" s="17" t="s">
        <v>9</v>
      </c>
      <c r="C218" s="29">
        <v>0</v>
      </c>
      <c r="D218" s="29">
        <v>0</v>
      </c>
      <c r="E218" s="29">
        <v>0</v>
      </c>
      <c r="F218" s="18">
        <v>3825920</v>
      </c>
      <c r="G218" s="30">
        <v>0.98599999999999999</v>
      </c>
      <c r="H218" s="18">
        <f t="shared" si="27"/>
        <v>0</v>
      </c>
      <c r="I218" s="18">
        <f t="shared" si="29"/>
        <v>0</v>
      </c>
      <c r="J218" s="18">
        <f t="shared" si="30"/>
        <v>0</v>
      </c>
      <c r="K218" s="37"/>
      <c r="L218" s="44"/>
      <c r="M218" s="44"/>
    </row>
    <row r="219" spans="1:13" s="11" customFormat="1" ht="15.75" thickBot="1">
      <c r="A219" s="104"/>
      <c r="B219" s="17" t="s">
        <v>10</v>
      </c>
      <c r="C219" s="29">
        <v>0</v>
      </c>
      <c r="D219" s="29">
        <v>0</v>
      </c>
      <c r="E219" s="29">
        <v>0</v>
      </c>
      <c r="F219" s="18">
        <v>3775520</v>
      </c>
      <c r="G219" s="30">
        <v>0.97599999999999998</v>
      </c>
      <c r="H219" s="18">
        <f t="shared" si="27"/>
        <v>0</v>
      </c>
      <c r="I219" s="18">
        <f t="shared" si="29"/>
        <v>0</v>
      </c>
      <c r="J219" s="18">
        <f t="shared" si="30"/>
        <v>0</v>
      </c>
      <c r="K219" s="37"/>
      <c r="L219" s="44"/>
      <c r="M219" s="44"/>
    </row>
    <row r="220" spans="1:13" s="11" customFormat="1" ht="15.75" thickBot="1">
      <c r="A220" s="104"/>
      <c r="B220" s="17" t="s">
        <v>11</v>
      </c>
      <c r="C220" s="29">
        <v>0</v>
      </c>
      <c r="D220" s="29">
        <v>0</v>
      </c>
      <c r="E220" s="29">
        <v>0</v>
      </c>
      <c r="F220" s="18"/>
      <c r="G220" s="30"/>
      <c r="H220" s="18">
        <f t="shared" si="27"/>
        <v>0</v>
      </c>
      <c r="I220" s="18">
        <f t="shared" si="29"/>
        <v>0</v>
      </c>
      <c r="J220" s="18">
        <f t="shared" si="30"/>
        <v>0</v>
      </c>
      <c r="K220" s="37"/>
      <c r="L220" s="44"/>
      <c r="M220" s="44"/>
    </row>
    <row r="221" spans="1:13" s="11" customFormat="1" ht="15.75" thickBot="1">
      <c r="A221" s="104"/>
      <c r="B221" s="17" t="s">
        <v>12</v>
      </c>
      <c r="C221" s="29">
        <v>0</v>
      </c>
      <c r="D221" s="29">
        <v>0</v>
      </c>
      <c r="E221" s="29">
        <v>0</v>
      </c>
      <c r="F221" s="18"/>
      <c r="G221" s="30"/>
      <c r="H221" s="18">
        <f t="shared" si="27"/>
        <v>0</v>
      </c>
      <c r="I221" s="18">
        <f t="shared" si="29"/>
        <v>0</v>
      </c>
      <c r="J221" s="18">
        <f t="shared" si="30"/>
        <v>0</v>
      </c>
      <c r="K221" s="37"/>
      <c r="L221" s="44"/>
      <c r="M221" s="44"/>
    </row>
    <row r="222" spans="1:13" s="11" customFormat="1" ht="15.75" thickBot="1">
      <c r="A222" s="104"/>
      <c r="B222" s="17" t="s">
        <v>13</v>
      </c>
      <c r="C222" s="29">
        <v>292</v>
      </c>
      <c r="D222" s="29">
        <v>60</v>
      </c>
      <c r="E222" s="29">
        <v>60</v>
      </c>
      <c r="F222" s="18">
        <v>2216120</v>
      </c>
      <c r="G222" s="30">
        <v>1.008</v>
      </c>
      <c r="H222" s="18">
        <f t="shared" si="27"/>
        <v>652283896.32000005</v>
      </c>
      <c r="I222" s="18">
        <f t="shared" si="29"/>
        <v>134030937.59999999</v>
      </c>
      <c r="J222" s="18">
        <f t="shared" si="30"/>
        <v>134030937.59999999</v>
      </c>
      <c r="K222" s="37"/>
      <c r="L222" s="44"/>
      <c r="M222" s="44"/>
    </row>
    <row r="223" spans="1:13" s="11" customFormat="1" ht="15.75" thickBot="1">
      <c r="A223" s="104"/>
      <c r="B223" s="17" t="s">
        <v>14</v>
      </c>
      <c r="C223" s="29">
        <v>0</v>
      </c>
      <c r="D223" s="29">
        <v>0</v>
      </c>
      <c r="E223" s="29">
        <v>0</v>
      </c>
      <c r="F223" s="18">
        <v>3100857</v>
      </c>
      <c r="G223" s="30">
        <v>1.1080000000000001</v>
      </c>
      <c r="H223" s="18">
        <f t="shared" si="27"/>
        <v>0</v>
      </c>
      <c r="I223" s="18">
        <f t="shared" si="29"/>
        <v>0</v>
      </c>
      <c r="J223" s="18">
        <f t="shared" si="30"/>
        <v>0</v>
      </c>
      <c r="K223" s="37"/>
      <c r="L223" s="44"/>
      <c r="M223" s="44"/>
    </row>
    <row r="224" spans="1:13" s="11" customFormat="1" ht="15.75" thickBot="1">
      <c r="A224" s="104"/>
      <c r="B224" s="17" t="s">
        <v>15</v>
      </c>
      <c r="C224" s="29">
        <v>0</v>
      </c>
      <c r="D224" s="29">
        <v>0</v>
      </c>
      <c r="E224" s="29">
        <v>0</v>
      </c>
      <c r="F224" s="18">
        <v>4801920</v>
      </c>
      <c r="G224" s="30">
        <v>0.98799999999999999</v>
      </c>
      <c r="H224" s="18">
        <f t="shared" si="27"/>
        <v>0</v>
      </c>
      <c r="I224" s="18">
        <f t="shared" si="29"/>
        <v>0</v>
      </c>
      <c r="J224" s="18">
        <f t="shared" si="30"/>
        <v>0</v>
      </c>
      <c r="K224" s="37"/>
      <c r="L224" s="44"/>
      <c r="M224" s="44"/>
    </row>
    <row r="225" spans="1:13" s="16" customFormat="1" ht="15.75" thickBot="1">
      <c r="A225" s="104"/>
      <c r="B225" s="24" t="s">
        <v>49</v>
      </c>
      <c r="C225" s="24">
        <f>SUM(C209:C224)</f>
        <v>366</v>
      </c>
      <c r="D225" s="24">
        <f>SUM(D209:D224)</f>
        <v>134</v>
      </c>
      <c r="E225" s="24">
        <f>SUM(E209:E224)</f>
        <v>1438</v>
      </c>
      <c r="F225" s="24"/>
      <c r="G225" s="25"/>
      <c r="H225" s="24">
        <f t="shared" ref="H225:J225" si="31">SUM(H209:H224)</f>
        <v>829183593.76800013</v>
      </c>
      <c r="I225" s="24">
        <f t="shared" si="31"/>
        <v>310930635.04799998</v>
      </c>
      <c r="J225" s="24">
        <f t="shared" si="31"/>
        <v>1799218761.0479999</v>
      </c>
      <c r="K225" s="36"/>
      <c r="L225" s="43"/>
      <c r="M225" s="43"/>
    </row>
    <row r="226" spans="1:13" s="11" customFormat="1" ht="15.75" thickBot="1">
      <c r="A226" s="104" t="s">
        <v>29</v>
      </c>
      <c r="B226" s="17" t="s">
        <v>0</v>
      </c>
      <c r="C226" s="29">
        <v>0</v>
      </c>
      <c r="D226" s="29">
        <v>0</v>
      </c>
      <c r="E226" s="29">
        <v>0</v>
      </c>
      <c r="F226" s="18">
        <v>3128907</v>
      </c>
      <c r="G226" s="30">
        <v>1.383</v>
      </c>
      <c r="H226" s="18">
        <f t="shared" si="27"/>
        <v>0</v>
      </c>
      <c r="I226" s="18">
        <f t="shared" si="29"/>
        <v>0</v>
      </c>
      <c r="J226" s="18">
        <f t="shared" si="30"/>
        <v>0</v>
      </c>
      <c r="K226" s="37"/>
      <c r="L226" s="44"/>
      <c r="M226" s="44"/>
    </row>
    <row r="227" spans="1:13" s="11" customFormat="1" ht="15.75" thickBot="1">
      <c r="A227" s="104"/>
      <c r="B227" s="17" t="s">
        <v>1</v>
      </c>
      <c r="C227" s="29">
        <v>1175</v>
      </c>
      <c r="D227" s="29">
        <v>1175</v>
      </c>
      <c r="E227" s="29">
        <v>1175</v>
      </c>
      <c r="F227" s="18">
        <v>984750</v>
      </c>
      <c r="G227" s="30">
        <v>1.6639999999999999</v>
      </c>
      <c r="H227" s="18">
        <f t="shared" si="27"/>
        <v>1925383200</v>
      </c>
      <c r="I227" s="18">
        <f t="shared" si="29"/>
        <v>1925383200</v>
      </c>
      <c r="J227" s="18">
        <f t="shared" si="30"/>
        <v>1925383200</v>
      </c>
      <c r="K227" s="37"/>
      <c r="L227" s="44"/>
      <c r="M227" s="44"/>
    </row>
    <row r="228" spans="1:13" s="11" customFormat="1" ht="15.75" thickBot="1">
      <c r="A228" s="104"/>
      <c r="B228" s="17" t="s">
        <v>2</v>
      </c>
      <c r="C228" s="29">
        <v>0</v>
      </c>
      <c r="D228" s="29">
        <v>1600</v>
      </c>
      <c r="E228" s="29">
        <v>1443</v>
      </c>
      <c r="F228" s="18">
        <v>678080</v>
      </c>
      <c r="G228" s="30">
        <v>0.96599999999999997</v>
      </c>
      <c r="H228" s="18">
        <f t="shared" si="27"/>
        <v>0</v>
      </c>
      <c r="I228" s="18">
        <f t="shared" si="29"/>
        <v>1048040448</v>
      </c>
      <c r="J228" s="18">
        <f t="shared" si="30"/>
        <v>945201479.03999996</v>
      </c>
      <c r="K228" s="37"/>
      <c r="L228" s="44"/>
      <c r="M228" s="44"/>
    </row>
    <row r="229" spans="1:13" s="11" customFormat="1" ht="15.75" thickBot="1">
      <c r="A229" s="104"/>
      <c r="B229" s="17" t="s">
        <v>3</v>
      </c>
      <c r="C229" s="29">
        <v>0</v>
      </c>
      <c r="D229" s="29">
        <v>0</v>
      </c>
      <c r="E229" s="29">
        <v>0</v>
      </c>
      <c r="F229" s="18">
        <v>2742707</v>
      </c>
      <c r="G229" s="30">
        <v>1.3480000000000001</v>
      </c>
      <c r="H229" s="18">
        <f t="shared" si="27"/>
        <v>0</v>
      </c>
      <c r="I229" s="18">
        <f t="shared" si="29"/>
        <v>0</v>
      </c>
      <c r="J229" s="18">
        <f t="shared" si="30"/>
        <v>0</v>
      </c>
      <c r="K229" s="37"/>
      <c r="L229" s="44"/>
      <c r="M229" s="44"/>
    </row>
    <row r="230" spans="1:13" s="11" customFormat="1" ht="15.75" thickBot="1">
      <c r="A230" s="104"/>
      <c r="B230" s="17" t="s">
        <v>4</v>
      </c>
      <c r="C230" s="29">
        <v>0</v>
      </c>
      <c r="D230" s="29">
        <v>0</v>
      </c>
      <c r="E230" s="29">
        <v>0</v>
      </c>
      <c r="F230" s="18">
        <v>3748820</v>
      </c>
      <c r="G230" s="30">
        <v>1</v>
      </c>
      <c r="H230" s="18">
        <f t="shared" si="27"/>
        <v>0</v>
      </c>
      <c r="I230" s="18">
        <f t="shared" si="29"/>
        <v>0</v>
      </c>
      <c r="J230" s="18">
        <f t="shared" si="30"/>
        <v>0</v>
      </c>
      <c r="K230" s="37"/>
      <c r="L230" s="44"/>
      <c r="M230" s="44"/>
    </row>
    <row r="231" spans="1:13" s="11" customFormat="1" ht="15.75" thickBot="1">
      <c r="A231" s="104"/>
      <c r="B231" s="17" t="s">
        <v>5</v>
      </c>
      <c r="C231" s="29">
        <v>0</v>
      </c>
      <c r="D231" s="29">
        <v>0</v>
      </c>
      <c r="E231" s="29">
        <v>0</v>
      </c>
      <c r="F231" s="18">
        <v>3098000</v>
      </c>
      <c r="G231" s="30">
        <v>1</v>
      </c>
      <c r="H231" s="18">
        <f t="shared" si="27"/>
        <v>0</v>
      </c>
      <c r="I231" s="18">
        <f t="shared" si="29"/>
        <v>0</v>
      </c>
      <c r="J231" s="18">
        <f t="shared" si="30"/>
        <v>0</v>
      </c>
      <c r="K231" s="37"/>
      <c r="L231" s="44"/>
      <c r="M231" s="44"/>
    </row>
    <row r="232" spans="1:13" s="11" customFormat="1" ht="15.75" thickBot="1">
      <c r="A232" s="104"/>
      <c r="B232" s="17" t="s">
        <v>6</v>
      </c>
      <c r="C232" s="29">
        <v>74</v>
      </c>
      <c r="D232" s="29">
        <v>74</v>
      </c>
      <c r="E232" s="29">
        <v>74</v>
      </c>
      <c r="F232" s="18">
        <v>2400137</v>
      </c>
      <c r="G232" s="30">
        <v>1.2629999999999999</v>
      </c>
      <c r="H232" s="18">
        <f t="shared" si="27"/>
        <v>224321604.29399997</v>
      </c>
      <c r="I232" s="18">
        <f t="shared" si="29"/>
        <v>224321604.29399997</v>
      </c>
      <c r="J232" s="18">
        <f t="shared" si="30"/>
        <v>224321604.29399997</v>
      </c>
      <c r="K232" s="37"/>
      <c r="L232" s="44"/>
      <c r="M232" s="44"/>
    </row>
    <row r="233" spans="1:13" s="11" customFormat="1" ht="15.75" thickBot="1">
      <c r="A233" s="104"/>
      <c r="B233" s="17" t="s">
        <v>7</v>
      </c>
      <c r="C233" s="29">
        <v>0</v>
      </c>
      <c r="D233" s="29">
        <v>0</v>
      </c>
      <c r="E233" s="29">
        <v>0</v>
      </c>
      <c r="F233" s="18">
        <v>5080991</v>
      </c>
      <c r="G233" s="30">
        <v>1.1339999999999999</v>
      </c>
      <c r="H233" s="18">
        <f t="shared" si="27"/>
        <v>0</v>
      </c>
      <c r="I233" s="18">
        <f t="shared" si="29"/>
        <v>0</v>
      </c>
      <c r="J233" s="18">
        <f t="shared" si="30"/>
        <v>0</v>
      </c>
      <c r="K233" s="37"/>
      <c r="L233" s="44"/>
      <c r="M233" s="44"/>
    </row>
    <row r="234" spans="1:13" s="11" customFormat="1" ht="15.75" thickBot="1">
      <c r="A234" s="104"/>
      <c r="B234" s="17" t="s">
        <v>8</v>
      </c>
      <c r="C234" s="29">
        <v>0</v>
      </c>
      <c r="D234" s="29">
        <v>0</v>
      </c>
      <c r="E234" s="29">
        <v>0</v>
      </c>
      <c r="F234" s="20"/>
      <c r="G234" s="30"/>
      <c r="H234" s="18">
        <f t="shared" si="27"/>
        <v>0</v>
      </c>
      <c r="I234" s="18">
        <f t="shared" si="29"/>
        <v>0</v>
      </c>
      <c r="J234" s="18">
        <f t="shared" si="30"/>
        <v>0</v>
      </c>
      <c r="K234" s="37"/>
      <c r="L234" s="44"/>
      <c r="M234" s="44"/>
    </row>
    <row r="235" spans="1:13" s="11" customFormat="1" ht="15.75" thickBot="1">
      <c r="A235" s="104"/>
      <c r="B235" s="17" t="s">
        <v>9</v>
      </c>
      <c r="C235" s="29">
        <v>0</v>
      </c>
      <c r="D235" s="29">
        <v>0</v>
      </c>
      <c r="E235" s="29">
        <v>0</v>
      </c>
      <c r="F235" s="18">
        <v>3825920</v>
      </c>
      <c r="G235" s="30">
        <v>1.3660000000000001</v>
      </c>
      <c r="H235" s="18">
        <f t="shared" si="27"/>
        <v>0</v>
      </c>
      <c r="I235" s="18">
        <f t="shared" si="29"/>
        <v>0</v>
      </c>
      <c r="J235" s="18">
        <f t="shared" si="30"/>
        <v>0</v>
      </c>
      <c r="K235" s="37"/>
      <c r="L235" s="44"/>
      <c r="M235" s="44"/>
    </row>
    <row r="236" spans="1:13" s="11" customFormat="1" ht="15.75" thickBot="1">
      <c r="A236" s="104"/>
      <c r="B236" s="17" t="s">
        <v>10</v>
      </c>
      <c r="C236" s="29">
        <v>32</v>
      </c>
      <c r="D236" s="29">
        <v>32</v>
      </c>
      <c r="E236" s="29">
        <v>32</v>
      </c>
      <c r="F236" s="18">
        <v>3775520</v>
      </c>
      <c r="G236" s="30">
        <v>1.5009999999999999</v>
      </c>
      <c r="H236" s="18">
        <f t="shared" si="27"/>
        <v>181345776.63999999</v>
      </c>
      <c r="I236" s="18">
        <f t="shared" si="29"/>
        <v>181345776.63999999</v>
      </c>
      <c r="J236" s="18">
        <f t="shared" si="30"/>
        <v>181345776.63999999</v>
      </c>
      <c r="K236" s="37"/>
      <c r="L236" s="44"/>
      <c r="M236" s="44"/>
    </row>
    <row r="237" spans="1:13" s="11" customFormat="1" ht="15.75" thickBot="1">
      <c r="A237" s="104"/>
      <c r="B237" s="17" t="s">
        <v>11</v>
      </c>
      <c r="C237" s="29">
        <v>0</v>
      </c>
      <c r="D237" s="29">
        <v>0</v>
      </c>
      <c r="E237" s="29">
        <v>0</v>
      </c>
      <c r="F237" s="18"/>
      <c r="G237" s="30"/>
      <c r="H237" s="18">
        <f t="shared" si="27"/>
        <v>0</v>
      </c>
      <c r="I237" s="18">
        <f t="shared" si="29"/>
        <v>0</v>
      </c>
      <c r="J237" s="18">
        <f t="shared" si="30"/>
        <v>0</v>
      </c>
      <c r="K237" s="37"/>
      <c r="L237" s="44"/>
      <c r="M237" s="44"/>
    </row>
    <row r="238" spans="1:13" s="11" customFormat="1" ht="15.75" thickBot="1">
      <c r="A238" s="104"/>
      <c r="B238" s="17" t="s">
        <v>12</v>
      </c>
      <c r="C238" s="29">
        <v>0</v>
      </c>
      <c r="D238" s="29">
        <v>0</v>
      </c>
      <c r="E238" s="29">
        <v>0</v>
      </c>
      <c r="F238" s="18"/>
      <c r="G238" s="30"/>
      <c r="H238" s="18">
        <f t="shared" si="27"/>
        <v>0</v>
      </c>
      <c r="I238" s="18">
        <f t="shared" si="29"/>
        <v>0</v>
      </c>
      <c r="J238" s="18">
        <f t="shared" si="30"/>
        <v>0</v>
      </c>
      <c r="K238" s="37"/>
      <c r="L238" s="44"/>
      <c r="M238" s="44"/>
    </row>
    <row r="239" spans="1:13" s="11" customFormat="1" ht="15.75" thickBot="1">
      <c r="A239" s="104"/>
      <c r="B239" s="17" t="s">
        <v>13</v>
      </c>
      <c r="C239" s="29">
        <v>0</v>
      </c>
      <c r="D239" s="29">
        <v>0</v>
      </c>
      <c r="E239" s="29">
        <v>0</v>
      </c>
      <c r="F239" s="18">
        <v>2216120</v>
      </c>
      <c r="G239" s="30">
        <v>1.246</v>
      </c>
      <c r="H239" s="18">
        <f t="shared" si="27"/>
        <v>0</v>
      </c>
      <c r="I239" s="18">
        <f t="shared" si="29"/>
        <v>0</v>
      </c>
      <c r="J239" s="18">
        <f t="shared" si="30"/>
        <v>0</v>
      </c>
      <c r="K239" s="37"/>
      <c r="L239" s="44"/>
      <c r="M239" s="44"/>
    </row>
    <row r="240" spans="1:13" s="11" customFormat="1" ht="15.75" thickBot="1">
      <c r="A240" s="104"/>
      <c r="B240" s="17" t="s">
        <v>14</v>
      </c>
      <c r="C240" s="29">
        <v>0</v>
      </c>
      <c r="D240" s="29">
        <v>0</v>
      </c>
      <c r="E240" s="29">
        <v>0</v>
      </c>
      <c r="F240" s="18">
        <v>3100857</v>
      </c>
      <c r="G240" s="30">
        <v>1.2949999999999999</v>
      </c>
      <c r="H240" s="18">
        <f t="shared" si="27"/>
        <v>0</v>
      </c>
      <c r="I240" s="18">
        <f t="shared" si="29"/>
        <v>0</v>
      </c>
      <c r="J240" s="18">
        <f t="shared" si="30"/>
        <v>0</v>
      </c>
      <c r="K240" s="37"/>
      <c r="L240" s="44"/>
      <c r="M240" s="44"/>
    </row>
    <row r="241" spans="1:13" s="11" customFormat="1" ht="15.75" thickBot="1">
      <c r="A241" s="104"/>
      <c r="B241" s="17" t="s">
        <v>15</v>
      </c>
      <c r="C241" s="29">
        <v>0</v>
      </c>
      <c r="D241" s="29">
        <v>0</v>
      </c>
      <c r="E241" s="29">
        <v>0</v>
      </c>
      <c r="F241" s="18">
        <v>4801920</v>
      </c>
      <c r="G241" s="30">
        <v>1.294</v>
      </c>
      <c r="H241" s="18">
        <f t="shared" si="27"/>
        <v>0</v>
      </c>
      <c r="I241" s="18">
        <f t="shared" si="29"/>
        <v>0</v>
      </c>
      <c r="J241" s="18">
        <f t="shared" si="30"/>
        <v>0</v>
      </c>
      <c r="K241" s="37"/>
      <c r="L241" s="44"/>
      <c r="M241" s="44"/>
    </row>
    <row r="242" spans="1:13" s="16" customFormat="1" ht="15.75" thickBot="1">
      <c r="A242" s="104"/>
      <c r="B242" s="24" t="s">
        <v>49</v>
      </c>
      <c r="C242" s="24">
        <f>SUM(C226:C241)</f>
        <v>1281</v>
      </c>
      <c r="D242" s="24">
        <f>SUM(D226:D241)</f>
        <v>2881</v>
      </c>
      <c r="E242" s="24">
        <f>SUM(E226:E241)</f>
        <v>2724</v>
      </c>
      <c r="F242" s="24"/>
      <c r="G242" s="25"/>
      <c r="H242" s="24">
        <f t="shared" ref="H242:J242" si="32">SUM(H226:H241)</f>
        <v>2331050580.934</v>
      </c>
      <c r="I242" s="24">
        <f t="shared" si="32"/>
        <v>3379091028.934</v>
      </c>
      <c r="J242" s="24">
        <f t="shared" si="32"/>
        <v>3276252059.974</v>
      </c>
      <c r="K242" s="36"/>
      <c r="L242" s="43"/>
      <c r="M242" s="43"/>
    </row>
    <row r="243" spans="1:13" s="11" customFormat="1" ht="15.75" thickBot="1">
      <c r="A243" s="104" t="s">
        <v>30</v>
      </c>
      <c r="B243" s="17" t="s">
        <v>0</v>
      </c>
      <c r="C243" s="29">
        <v>30</v>
      </c>
      <c r="D243" s="29">
        <v>30</v>
      </c>
      <c r="E243" s="29">
        <v>30</v>
      </c>
      <c r="F243" s="18">
        <v>3128907</v>
      </c>
      <c r="G243" s="30">
        <v>1.131</v>
      </c>
      <c r="H243" s="18">
        <f t="shared" si="27"/>
        <v>106163814.51000001</v>
      </c>
      <c r="I243" s="18">
        <f t="shared" si="29"/>
        <v>106163814.51000001</v>
      </c>
      <c r="J243" s="18">
        <f t="shared" si="30"/>
        <v>106163814.51000001</v>
      </c>
      <c r="K243" s="37"/>
      <c r="L243" s="44"/>
      <c r="M243" s="44"/>
    </row>
    <row r="244" spans="1:13" s="11" customFormat="1" ht="15.75" thickBot="1">
      <c r="A244" s="104"/>
      <c r="B244" s="17" t="s">
        <v>1</v>
      </c>
      <c r="C244" s="29">
        <v>5242</v>
      </c>
      <c r="D244" s="29">
        <v>5242</v>
      </c>
      <c r="E244" s="29">
        <v>5242</v>
      </c>
      <c r="F244" s="18">
        <v>984750</v>
      </c>
      <c r="G244" s="30">
        <v>1.2529999999999999</v>
      </c>
      <c r="H244" s="18">
        <f t="shared" si="27"/>
        <v>6468060553.499999</v>
      </c>
      <c r="I244" s="18">
        <f t="shared" si="29"/>
        <v>6468060553.499999</v>
      </c>
      <c r="J244" s="18">
        <f t="shared" si="30"/>
        <v>6468060553.499999</v>
      </c>
      <c r="K244" s="37"/>
      <c r="L244" s="44"/>
      <c r="M244" s="44"/>
    </row>
    <row r="245" spans="1:13" s="11" customFormat="1" ht="15.75" thickBot="1">
      <c r="A245" s="104"/>
      <c r="B245" s="17" t="s">
        <v>2</v>
      </c>
      <c r="C245" s="29">
        <v>500</v>
      </c>
      <c r="D245" s="29">
        <v>500</v>
      </c>
      <c r="E245" s="29">
        <v>500</v>
      </c>
      <c r="F245" s="18">
        <v>678080</v>
      </c>
      <c r="G245" s="30">
        <v>1.0369999999999999</v>
      </c>
      <c r="H245" s="18">
        <f t="shared" si="27"/>
        <v>351584480</v>
      </c>
      <c r="I245" s="18">
        <f t="shared" si="29"/>
        <v>351584480</v>
      </c>
      <c r="J245" s="18">
        <f t="shared" si="30"/>
        <v>351584480</v>
      </c>
      <c r="K245" s="37"/>
      <c r="L245" s="44"/>
      <c r="M245" s="44"/>
    </row>
    <row r="246" spans="1:13" s="11" customFormat="1" ht="15.75" thickBot="1">
      <c r="A246" s="104"/>
      <c r="B246" s="17" t="s">
        <v>3</v>
      </c>
      <c r="C246" s="29">
        <v>0</v>
      </c>
      <c r="D246" s="29">
        <v>0</v>
      </c>
      <c r="E246" s="29">
        <v>0</v>
      </c>
      <c r="F246" s="18">
        <v>2742707</v>
      </c>
      <c r="G246" s="30">
        <v>1.129</v>
      </c>
      <c r="H246" s="18">
        <f t="shared" si="27"/>
        <v>0</v>
      </c>
      <c r="I246" s="18">
        <f t="shared" si="29"/>
        <v>0</v>
      </c>
      <c r="J246" s="18">
        <f t="shared" si="30"/>
        <v>0</v>
      </c>
      <c r="K246" s="37"/>
      <c r="L246" s="44"/>
      <c r="M246" s="44"/>
    </row>
    <row r="247" spans="1:13" s="11" customFormat="1" ht="15.75" thickBot="1">
      <c r="A247" s="104"/>
      <c r="B247" s="17" t="s">
        <v>4</v>
      </c>
      <c r="C247" s="29">
        <v>0</v>
      </c>
      <c r="D247" s="29">
        <v>0</v>
      </c>
      <c r="E247" s="29">
        <v>0</v>
      </c>
      <c r="F247" s="18">
        <v>3748820</v>
      </c>
      <c r="G247" s="30">
        <v>1</v>
      </c>
      <c r="H247" s="18">
        <f t="shared" si="27"/>
        <v>0</v>
      </c>
      <c r="I247" s="18">
        <f t="shared" si="29"/>
        <v>0</v>
      </c>
      <c r="J247" s="18">
        <f t="shared" si="30"/>
        <v>0</v>
      </c>
      <c r="K247" s="37"/>
      <c r="L247" s="44"/>
      <c r="M247" s="44"/>
    </row>
    <row r="248" spans="1:13" s="11" customFormat="1" ht="15.75" thickBot="1">
      <c r="A248" s="104"/>
      <c r="B248" s="17" t="s">
        <v>5</v>
      </c>
      <c r="C248" s="29">
        <v>0</v>
      </c>
      <c r="D248" s="29">
        <v>0</v>
      </c>
      <c r="E248" s="29">
        <v>0</v>
      </c>
      <c r="F248" s="18">
        <v>3098000</v>
      </c>
      <c r="G248" s="30">
        <v>1</v>
      </c>
      <c r="H248" s="18">
        <f t="shared" si="27"/>
        <v>0</v>
      </c>
      <c r="I248" s="18">
        <f t="shared" si="29"/>
        <v>0</v>
      </c>
      <c r="J248" s="18">
        <f t="shared" si="30"/>
        <v>0</v>
      </c>
      <c r="K248" s="37"/>
      <c r="L248" s="44"/>
      <c r="M248" s="44"/>
    </row>
    <row r="249" spans="1:13" s="11" customFormat="1" ht="15.75" thickBot="1">
      <c r="A249" s="104"/>
      <c r="B249" s="17" t="s">
        <v>6</v>
      </c>
      <c r="C249" s="29">
        <v>142</v>
      </c>
      <c r="D249" s="29">
        <v>142</v>
      </c>
      <c r="E249" s="29">
        <v>142</v>
      </c>
      <c r="F249" s="18">
        <v>2400137</v>
      </c>
      <c r="G249" s="30">
        <v>1.085</v>
      </c>
      <c r="H249" s="18">
        <f t="shared" si="27"/>
        <v>369789107.58999997</v>
      </c>
      <c r="I249" s="18">
        <f t="shared" si="29"/>
        <v>369789107.58999997</v>
      </c>
      <c r="J249" s="18">
        <f t="shared" si="30"/>
        <v>369789107.58999997</v>
      </c>
      <c r="K249" s="37"/>
      <c r="L249" s="44"/>
      <c r="M249" s="44"/>
    </row>
    <row r="250" spans="1:13" s="11" customFormat="1" ht="15.75" thickBot="1">
      <c r="A250" s="104"/>
      <c r="B250" s="17" t="s">
        <v>7</v>
      </c>
      <c r="C250" s="29">
        <v>38</v>
      </c>
      <c r="D250" s="29">
        <v>38</v>
      </c>
      <c r="E250" s="29">
        <v>0</v>
      </c>
      <c r="F250" s="18">
        <v>5080991</v>
      </c>
      <c r="G250" s="30">
        <v>1.0489999999999999</v>
      </c>
      <c r="H250" s="18">
        <f t="shared" si="27"/>
        <v>202538463.24199998</v>
      </c>
      <c r="I250" s="18">
        <f t="shared" si="29"/>
        <v>202538463.24199998</v>
      </c>
      <c r="J250" s="18">
        <f t="shared" si="30"/>
        <v>0</v>
      </c>
      <c r="K250" s="37"/>
      <c r="L250" s="44"/>
      <c r="M250" s="44"/>
    </row>
    <row r="251" spans="1:13" s="11" customFormat="1" ht="15.75" thickBot="1">
      <c r="A251" s="104"/>
      <c r="B251" s="17" t="s">
        <v>8</v>
      </c>
      <c r="C251" s="29">
        <v>0</v>
      </c>
      <c r="D251" s="29">
        <v>0</v>
      </c>
      <c r="E251" s="29">
        <v>0</v>
      </c>
      <c r="F251" s="20"/>
      <c r="G251" s="30"/>
      <c r="H251" s="18">
        <f t="shared" si="27"/>
        <v>0</v>
      </c>
      <c r="I251" s="18">
        <f t="shared" si="29"/>
        <v>0</v>
      </c>
      <c r="J251" s="18">
        <f t="shared" si="30"/>
        <v>0</v>
      </c>
      <c r="K251" s="37"/>
      <c r="L251" s="44"/>
      <c r="M251" s="44"/>
    </row>
    <row r="252" spans="1:13" s="11" customFormat="1" ht="15.75" thickBot="1">
      <c r="A252" s="104"/>
      <c r="B252" s="17" t="s">
        <v>9</v>
      </c>
      <c r="C252" s="29">
        <v>25</v>
      </c>
      <c r="D252" s="29">
        <v>25</v>
      </c>
      <c r="E252" s="29">
        <v>25</v>
      </c>
      <c r="F252" s="18">
        <v>3825920</v>
      </c>
      <c r="G252" s="30">
        <v>1.1160000000000001</v>
      </c>
      <c r="H252" s="18">
        <f t="shared" si="27"/>
        <v>106743168.00000001</v>
      </c>
      <c r="I252" s="18">
        <f t="shared" si="29"/>
        <v>106743168.00000001</v>
      </c>
      <c r="J252" s="18">
        <f t="shared" si="30"/>
        <v>106743168.00000001</v>
      </c>
      <c r="K252" s="37"/>
      <c r="L252" s="44"/>
      <c r="M252" s="44"/>
    </row>
    <row r="253" spans="1:13" s="11" customFormat="1" ht="15.75" thickBot="1">
      <c r="A253" s="104"/>
      <c r="B253" s="17" t="s">
        <v>10</v>
      </c>
      <c r="C253" s="29">
        <v>0</v>
      </c>
      <c r="D253" s="29">
        <v>0</v>
      </c>
      <c r="E253" s="29">
        <v>0</v>
      </c>
      <c r="F253" s="18">
        <v>3775520</v>
      </c>
      <c r="G253" s="30">
        <v>1.161</v>
      </c>
      <c r="H253" s="18">
        <f t="shared" si="27"/>
        <v>0</v>
      </c>
      <c r="I253" s="18">
        <f t="shared" si="29"/>
        <v>0</v>
      </c>
      <c r="J253" s="18">
        <f t="shared" si="30"/>
        <v>0</v>
      </c>
      <c r="K253" s="37"/>
      <c r="L253" s="44"/>
      <c r="M253" s="44"/>
    </row>
    <row r="254" spans="1:13" s="11" customFormat="1" ht="15.75" thickBot="1">
      <c r="A254" s="104"/>
      <c r="B254" s="17" t="s">
        <v>11</v>
      </c>
      <c r="C254" s="29">
        <v>0</v>
      </c>
      <c r="D254" s="29">
        <v>0</v>
      </c>
      <c r="E254" s="29">
        <v>0</v>
      </c>
      <c r="F254" s="18"/>
      <c r="G254" s="30"/>
      <c r="H254" s="18">
        <f t="shared" si="27"/>
        <v>0</v>
      </c>
      <c r="I254" s="18">
        <f t="shared" si="29"/>
        <v>0</v>
      </c>
      <c r="J254" s="18">
        <f t="shared" si="30"/>
        <v>0</v>
      </c>
      <c r="K254" s="37"/>
      <c r="L254" s="44"/>
      <c r="M254" s="44"/>
    </row>
    <row r="255" spans="1:13" s="11" customFormat="1" ht="15.75" thickBot="1">
      <c r="A255" s="104"/>
      <c r="B255" s="17" t="s">
        <v>12</v>
      </c>
      <c r="C255" s="29">
        <v>0</v>
      </c>
      <c r="D255" s="29">
        <v>0</v>
      </c>
      <c r="E255" s="29">
        <v>0</v>
      </c>
      <c r="F255" s="18"/>
      <c r="G255" s="30"/>
      <c r="H255" s="18">
        <f t="shared" si="27"/>
        <v>0</v>
      </c>
      <c r="I255" s="18">
        <f t="shared" si="29"/>
        <v>0</v>
      </c>
      <c r="J255" s="18">
        <f t="shared" si="30"/>
        <v>0</v>
      </c>
      <c r="K255" s="37"/>
      <c r="L255" s="44"/>
      <c r="M255" s="44"/>
    </row>
    <row r="256" spans="1:13" s="11" customFormat="1" ht="15.75" thickBot="1">
      <c r="A256" s="104"/>
      <c r="B256" s="17" t="s">
        <v>13</v>
      </c>
      <c r="C256" s="29">
        <v>1150</v>
      </c>
      <c r="D256" s="29">
        <v>1150</v>
      </c>
      <c r="E256" s="29">
        <v>1150</v>
      </c>
      <c r="F256" s="18">
        <v>2216120</v>
      </c>
      <c r="G256" s="30">
        <v>1.0609999999999999</v>
      </c>
      <c r="H256" s="18">
        <f t="shared" si="27"/>
        <v>2703998818</v>
      </c>
      <c r="I256" s="18">
        <f t="shared" si="29"/>
        <v>2703998818</v>
      </c>
      <c r="J256" s="18">
        <f t="shared" si="30"/>
        <v>2703998818</v>
      </c>
      <c r="K256" s="37"/>
      <c r="L256" s="44"/>
      <c r="M256" s="44"/>
    </row>
    <row r="257" spans="1:13" s="11" customFormat="1" ht="15.75" thickBot="1">
      <c r="A257" s="104"/>
      <c r="B257" s="17" t="s">
        <v>14</v>
      </c>
      <c r="C257" s="29">
        <v>0</v>
      </c>
      <c r="D257" s="29">
        <v>0</v>
      </c>
      <c r="E257" s="29">
        <v>0</v>
      </c>
      <c r="F257" s="18">
        <v>3100857</v>
      </c>
      <c r="G257" s="30">
        <v>1.1100000000000001</v>
      </c>
      <c r="H257" s="18">
        <f t="shared" si="27"/>
        <v>0</v>
      </c>
      <c r="I257" s="18">
        <f t="shared" si="29"/>
        <v>0</v>
      </c>
      <c r="J257" s="18">
        <f t="shared" si="30"/>
        <v>0</v>
      </c>
      <c r="K257" s="37"/>
      <c r="L257" s="44"/>
      <c r="M257" s="44"/>
    </row>
    <row r="258" spans="1:13" s="11" customFormat="1" ht="15.75" thickBot="1">
      <c r="A258" s="104"/>
      <c r="B258" s="17" t="s">
        <v>15</v>
      </c>
      <c r="C258" s="29">
        <v>1100</v>
      </c>
      <c r="D258" s="29">
        <v>9453</v>
      </c>
      <c r="E258" s="29">
        <v>1101</v>
      </c>
      <c r="F258" s="18">
        <v>4801920</v>
      </c>
      <c r="G258" s="30">
        <v>1</v>
      </c>
      <c r="H258" s="18">
        <f t="shared" si="27"/>
        <v>5282112000</v>
      </c>
      <c r="I258" s="18">
        <f t="shared" si="29"/>
        <v>45392549760</v>
      </c>
      <c r="J258" s="18">
        <f t="shared" si="30"/>
        <v>5286913920</v>
      </c>
      <c r="K258" s="37"/>
      <c r="L258" s="44"/>
      <c r="M258" s="44"/>
    </row>
    <row r="259" spans="1:13" s="16" customFormat="1" ht="15.75" thickBot="1">
      <c r="A259" s="104"/>
      <c r="B259" s="24" t="s">
        <v>49</v>
      </c>
      <c r="C259" s="24">
        <f>SUM(C243:C258)</f>
        <v>8227</v>
      </c>
      <c r="D259" s="24">
        <f>SUM(D243:D258)</f>
        <v>16580</v>
      </c>
      <c r="E259" s="24">
        <f>SUM(E243:E258)</f>
        <v>8190</v>
      </c>
      <c r="F259" s="24"/>
      <c r="G259" s="25"/>
      <c r="H259" s="24">
        <f t="shared" ref="H259:J259" si="33">SUM(H243:H258)</f>
        <v>15590990404.841999</v>
      </c>
      <c r="I259" s="24">
        <f t="shared" si="33"/>
        <v>55701428164.841995</v>
      </c>
      <c r="J259" s="24">
        <f t="shared" si="33"/>
        <v>15393253861.599998</v>
      </c>
      <c r="K259" s="36"/>
      <c r="L259" s="43"/>
      <c r="M259" s="43"/>
    </row>
    <row r="260" spans="1:13" s="11" customFormat="1" ht="15.75" thickBot="1">
      <c r="A260" s="104" t="s">
        <v>31</v>
      </c>
      <c r="B260" s="17" t="s">
        <v>0</v>
      </c>
      <c r="C260" s="29">
        <v>31</v>
      </c>
      <c r="D260" s="29">
        <v>1571</v>
      </c>
      <c r="E260" s="29">
        <v>257</v>
      </c>
      <c r="F260" s="18">
        <v>3128907</v>
      </c>
      <c r="G260" s="30">
        <v>1.016</v>
      </c>
      <c r="H260" s="18">
        <f t="shared" si="27"/>
        <v>98548054.872000009</v>
      </c>
      <c r="I260" s="18">
        <f t="shared" si="29"/>
        <v>4994161103.3520002</v>
      </c>
      <c r="J260" s="18">
        <f t="shared" si="30"/>
        <v>816995164.58399999</v>
      </c>
      <c r="K260" s="37"/>
      <c r="L260" s="44"/>
      <c r="M260" s="44"/>
    </row>
    <row r="261" spans="1:13" s="11" customFormat="1" ht="15.75" thickBot="1">
      <c r="A261" s="104"/>
      <c r="B261" s="17" t="s">
        <v>1</v>
      </c>
      <c r="C261" s="29">
        <v>882</v>
      </c>
      <c r="D261" s="29">
        <v>882</v>
      </c>
      <c r="E261" s="29">
        <v>882</v>
      </c>
      <c r="F261" s="18">
        <v>984750</v>
      </c>
      <c r="G261" s="30">
        <v>1.1990000000000001</v>
      </c>
      <c r="H261" s="18">
        <f t="shared" si="27"/>
        <v>1041390850.5</v>
      </c>
      <c r="I261" s="18">
        <f t="shared" si="29"/>
        <v>1041390850.5</v>
      </c>
      <c r="J261" s="18">
        <f t="shared" si="30"/>
        <v>1041390850.5</v>
      </c>
      <c r="K261" s="37"/>
      <c r="L261" s="44"/>
      <c r="M261" s="44"/>
    </row>
    <row r="262" spans="1:13" s="11" customFormat="1" ht="15.75" thickBot="1">
      <c r="A262" s="104"/>
      <c r="B262" s="17" t="s">
        <v>2</v>
      </c>
      <c r="C262" s="29">
        <v>257</v>
      </c>
      <c r="D262" s="29">
        <v>257</v>
      </c>
      <c r="E262" s="29">
        <v>257</v>
      </c>
      <c r="F262" s="18">
        <v>678080</v>
      </c>
      <c r="G262" s="30">
        <v>1.056</v>
      </c>
      <c r="H262" s="18">
        <f t="shared" ref="H262:H325" si="34">C262*F262*G262</f>
        <v>184025487.36000001</v>
      </c>
      <c r="I262" s="18">
        <f t="shared" si="29"/>
        <v>184025487.36000001</v>
      </c>
      <c r="J262" s="18">
        <f t="shared" si="30"/>
        <v>184025487.36000001</v>
      </c>
      <c r="K262" s="37"/>
      <c r="L262" s="44"/>
      <c r="M262" s="44"/>
    </row>
    <row r="263" spans="1:13" s="11" customFormat="1" ht="15.75" thickBot="1">
      <c r="A263" s="104"/>
      <c r="B263" s="17" t="s">
        <v>3</v>
      </c>
      <c r="C263" s="29">
        <v>0</v>
      </c>
      <c r="D263" s="29">
        <v>0</v>
      </c>
      <c r="E263" s="29">
        <v>0</v>
      </c>
      <c r="F263" s="18">
        <v>2742707</v>
      </c>
      <c r="G263" s="30">
        <v>1.0529999999999999</v>
      </c>
      <c r="H263" s="18">
        <f t="shared" si="34"/>
        <v>0</v>
      </c>
      <c r="I263" s="18">
        <f t="shared" si="29"/>
        <v>0</v>
      </c>
      <c r="J263" s="18">
        <f t="shared" si="30"/>
        <v>0</v>
      </c>
      <c r="K263" s="37"/>
      <c r="L263" s="44"/>
      <c r="M263" s="44"/>
    </row>
    <row r="264" spans="1:13" s="11" customFormat="1" ht="15.75" thickBot="1">
      <c r="A264" s="104"/>
      <c r="B264" s="17" t="s">
        <v>4</v>
      </c>
      <c r="C264" s="29">
        <v>0</v>
      </c>
      <c r="D264" s="29">
        <v>0</v>
      </c>
      <c r="E264" s="29">
        <v>0</v>
      </c>
      <c r="F264" s="18">
        <v>3748820</v>
      </c>
      <c r="G264" s="30">
        <v>1</v>
      </c>
      <c r="H264" s="18">
        <f t="shared" si="34"/>
        <v>0</v>
      </c>
      <c r="I264" s="18">
        <f t="shared" si="29"/>
        <v>0</v>
      </c>
      <c r="J264" s="18">
        <f t="shared" si="30"/>
        <v>0</v>
      </c>
      <c r="K264" s="37"/>
      <c r="L264" s="44"/>
      <c r="M264" s="44"/>
    </row>
    <row r="265" spans="1:13" s="11" customFormat="1" ht="15.75" thickBot="1">
      <c r="A265" s="104"/>
      <c r="B265" s="17" t="s">
        <v>5</v>
      </c>
      <c r="C265" s="29">
        <v>0</v>
      </c>
      <c r="D265" s="29">
        <v>0</v>
      </c>
      <c r="E265" s="29">
        <v>0</v>
      </c>
      <c r="F265" s="18">
        <v>3098000</v>
      </c>
      <c r="G265" s="30">
        <v>1</v>
      </c>
      <c r="H265" s="18">
        <f t="shared" si="34"/>
        <v>0</v>
      </c>
      <c r="I265" s="18">
        <f t="shared" si="29"/>
        <v>0</v>
      </c>
      <c r="J265" s="18">
        <f t="shared" si="30"/>
        <v>0</v>
      </c>
      <c r="K265" s="37"/>
      <c r="L265" s="44"/>
      <c r="M265" s="44"/>
    </row>
    <row r="266" spans="1:13" s="11" customFormat="1" ht="15.75" thickBot="1">
      <c r="A266" s="104"/>
      <c r="B266" s="17" t="s">
        <v>6</v>
      </c>
      <c r="C266" s="29">
        <v>271</v>
      </c>
      <c r="D266" s="29">
        <v>271</v>
      </c>
      <c r="E266" s="29">
        <v>45</v>
      </c>
      <c r="F266" s="18">
        <v>2400137</v>
      </c>
      <c r="G266" s="30">
        <v>0.98299999999999998</v>
      </c>
      <c r="H266" s="18">
        <f t="shared" si="34"/>
        <v>639379695.84099996</v>
      </c>
      <c r="I266" s="18">
        <f t="shared" si="29"/>
        <v>639379695.84099996</v>
      </c>
      <c r="J266" s="18">
        <f t="shared" si="30"/>
        <v>106170060.19499999</v>
      </c>
      <c r="K266" s="37"/>
      <c r="L266" s="44"/>
      <c r="M266" s="44"/>
    </row>
    <row r="267" spans="1:13" s="11" customFormat="1" ht="15.75" thickBot="1">
      <c r="A267" s="104"/>
      <c r="B267" s="17" t="s">
        <v>7</v>
      </c>
      <c r="C267" s="29">
        <v>0</v>
      </c>
      <c r="D267" s="29">
        <v>0</v>
      </c>
      <c r="E267" s="29">
        <v>0</v>
      </c>
      <c r="F267" s="18">
        <v>5080991</v>
      </c>
      <c r="G267" s="30">
        <v>1.034</v>
      </c>
      <c r="H267" s="18">
        <f t="shared" si="34"/>
        <v>0</v>
      </c>
      <c r="I267" s="18">
        <f t="shared" si="29"/>
        <v>0</v>
      </c>
      <c r="J267" s="18">
        <f t="shared" si="30"/>
        <v>0</v>
      </c>
      <c r="K267" s="37"/>
      <c r="L267" s="44"/>
      <c r="M267" s="44"/>
    </row>
    <row r="268" spans="1:13" s="11" customFormat="1" ht="15.75" thickBot="1">
      <c r="A268" s="104"/>
      <c r="B268" s="17" t="s">
        <v>8</v>
      </c>
      <c r="C268" s="29">
        <v>0</v>
      </c>
      <c r="D268" s="29">
        <v>0</v>
      </c>
      <c r="E268" s="29">
        <v>0</v>
      </c>
      <c r="F268" s="20"/>
      <c r="G268" s="30"/>
      <c r="H268" s="18">
        <f t="shared" si="34"/>
        <v>0</v>
      </c>
      <c r="I268" s="18">
        <f t="shared" si="29"/>
        <v>0</v>
      </c>
      <c r="J268" s="18">
        <f t="shared" si="30"/>
        <v>0</v>
      </c>
      <c r="K268" s="37"/>
      <c r="L268" s="44"/>
      <c r="M268" s="44"/>
    </row>
    <row r="269" spans="1:13" s="11" customFormat="1" ht="15.75" thickBot="1">
      <c r="A269" s="104"/>
      <c r="B269" s="17" t="s">
        <v>9</v>
      </c>
      <c r="C269" s="29">
        <v>2080</v>
      </c>
      <c r="D269" s="29">
        <v>2540</v>
      </c>
      <c r="E269" s="29">
        <v>2575</v>
      </c>
      <c r="F269" s="18">
        <v>3825920</v>
      </c>
      <c r="G269" s="30">
        <v>0.97399999999999998</v>
      </c>
      <c r="H269" s="18">
        <f t="shared" si="34"/>
        <v>7751007846.3999996</v>
      </c>
      <c r="I269" s="18">
        <f t="shared" si="29"/>
        <v>9465173043.1999989</v>
      </c>
      <c r="J269" s="18">
        <f t="shared" si="30"/>
        <v>9595598656</v>
      </c>
      <c r="K269" s="37"/>
      <c r="L269" s="44"/>
      <c r="M269" s="44"/>
    </row>
    <row r="270" spans="1:13" s="11" customFormat="1" ht="15.75" thickBot="1">
      <c r="A270" s="104"/>
      <c r="B270" s="17" t="s">
        <v>10</v>
      </c>
      <c r="C270" s="29">
        <v>0</v>
      </c>
      <c r="D270" s="29">
        <v>0</v>
      </c>
      <c r="E270" s="29">
        <v>0</v>
      </c>
      <c r="F270" s="18">
        <v>3775520</v>
      </c>
      <c r="G270" s="30">
        <v>0.95599999999999996</v>
      </c>
      <c r="H270" s="18">
        <f t="shared" si="34"/>
        <v>0</v>
      </c>
      <c r="I270" s="18">
        <f t="shared" si="29"/>
        <v>0</v>
      </c>
      <c r="J270" s="18">
        <f t="shared" si="30"/>
        <v>0</v>
      </c>
      <c r="K270" s="37"/>
      <c r="L270" s="44"/>
      <c r="M270" s="44"/>
    </row>
    <row r="271" spans="1:13" s="11" customFormat="1" ht="15.75" thickBot="1">
      <c r="A271" s="104"/>
      <c r="B271" s="17" t="s">
        <v>11</v>
      </c>
      <c r="C271" s="29">
        <v>0</v>
      </c>
      <c r="D271" s="29">
        <v>0</v>
      </c>
      <c r="E271" s="29">
        <v>0</v>
      </c>
      <c r="F271" s="18"/>
      <c r="G271" s="30"/>
      <c r="H271" s="18">
        <f t="shared" si="34"/>
        <v>0</v>
      </c>
      <c r="I271" s="18">
        <f t="shared" si="29"/>
        <v>0</v>
      </c>
      <c r="J271" s="18">
        <f t="shared" si="30"/>
        <v>0</v>
      </c>
      <c r="K271" s="37"/>
      <c r="L271" s="44"/>
      <c r="M271" s="44"/>
    </row>
    <row r="272" spans="1:13" s="11" customFormat="1" ht="15.75" thickBot="1">
      <c r="A272" s="104"/>
      <c r="B272" s="17" t="s">
        <v>12</v>
      </c>
      <c r="C272" s="29">
        <v>0</v>
      </c>
      <c r="D272" s="29">
        <v>0</v>
      </c>
      <c r="E272" s="29">
        <v>0</v>
      </c>
      <c r="F272" s="18"/>
      <c r="G272" s="30"/>
      <c r="H272" s="18">
        <f t="shared" si="34"/>
        <v>0</v>
      </c>
      <c r="I272" s="18">
        <f t="shared" si="29"/>
        <v>0</v>
      </c>
      <c r="J272" s="18">
        <f t="shared" si="30"/>
        <v>0</v>
      </c>
      <c r="K272" s="37"/>
      <c r="L272" s="44"/>
      <c r="M272" s="44"/>
    </row>
    <row r="273" spans="1:13" s="11" customFormat="1" ht="15.75" thickBot="1">
      <c r="A273" s="104"/>
      <c r="B273" s="17" t="s">
        <v>13</v>
      </c>
      <c r="C273" s="29">
        <v>841</v>
      </c>
      <c r="D273" s="29">
        <v>7040</v>
      </c>
      <c r="E273" s="29">
        <v>7040</v>
      </c>
      <c r="F273" s="18">
        <v>2216120</v>
      </c>
      <c r="G273" s="30">
        <v>1.0169999999999999</v>
      </c>
      <c r="H273" s="18">
        <f t="shared" si="34"/>
        <v>1895440787.6399999</v>
      </c>
      <c r="I273" s="18">
        <f t="shared" si="29"/>
        <v>15866710041.599998</v>
      </c>
      <c r="J273" s="18">
        <f t="shared" si="30"/>
        <v>15866710041.599998</v>
      </c>
      <c r="K273" s="37"/>
      <c r="L273" s="44"/>
      <c r="M273" s="44"/>
    </row>
    <row r="274" spans="1:13" s="11" customFormat="1" ht="15.75" thickBot="1">
      <c r="A274" s="104"/>
      <c r="B274" s="17" t="s">
        <v>14</v>
      </c>
      <c r="C274" s="29">
        <v>0</v>
      </c>
      <c r="D274" s="29">
        <v>0</v>
      </c>
      <c r="E274" s="29">
        <v>0</v>
      </c>
      <c r="F274" s="18">
        <v>3100857</v>
      </c>
      <c r="G274" s="30">
        <v>1.05</v>
      </c>
      <c r="H274" s="18">
        <f t="shared" si="34"/>
        <v>0</v>
      </c>
      <c r="I274" s="18">
        <f t="shared" si="29"/>
        <v>0</v>
      </c>
      <c r="J274" s="18">
        <f t="shared" si="30"/>
        <v>0</v>
      </c>
      <c r="K274" s="37"/>
      <c r="L274" s="44"/>
      <c r="M274" s="44"/>
    </row>
    <row r="275" spans="1:13" s="11" customFormat="1" ht="15.75" thickBot="1">
      <c r="A275" s="104"/>
      <c r="B275" s="17" t="s">
        <v>15</v>
      </c>
      <c r="C275" s="29">
        <v>0</v>
      </c>
      <c r="D275" s="29">
        <v>0</v>
      </c>
      <c r="E275" s="29">
        <v>0</v>
      </c>
      <c r="F275" s="18">
        <v>4801920</v>
      </c>
      <c r="G275" s="30">
        <v>0.97899999999999998</v>
      </c>
      <c r="H275" s="18">
        <f t="shared" si="34"/>
        <v>0</v>
      </c>
      <c r="I275" s="18">
        <f t="shared" si="29"/>
        <v>0</v>
      </c>
      <c r="J275" s="18">
        <f t="shared" si="30"/>
        <v>0</v>
      </c>
      <c r="K275" s="37"/>
      <c r="L275" s="44"/>
      <c r="M275" s="44"/>
    </row>
    <row r="276" spans="1:13" s="16" customFormat="1" ht="15.75" thickBot="1">
      <c r="A276" s="104"/>
      <c r="B276" s="24" t="s">
        <v>49</v>
      </c>
      <c r="C276" s="24">
        <f>SUM(C260:C275)</f>
        <v>4362</v>
      </c>
      <c r="D276" s="24">
        <f>SUM(D260:D275)</f>
        <v>12561</v>
      </c>
      <c r="E276" s="24">
        <f>SUM(E260:E275)</f>
        <v>11056</v>
      </c>
      <c r="F276" s="24"/>
      <c r="G276" s="25"/>
      <c r="H276" s="24">
        <f t="shared" ref="H276:J276" si="35">SUM(H260:H275)</f>
        <v>11609792722.612999</v>
      </c>
      <c r="I276" s="24">
        <f t="shared" si="35"/>
        <v>32190840221.852997</v>
      </c>
      <c r="J276" s="24">
        <f t="shared" si="35"/>
        <v>27610890260.238998</v>
      </c>
      <c r="K276" s="36"/>
      <c r="L276" s="43"/>
      <c r="M276" s="43"/>
    </row>
    <row r="277" spans="1:13" s="11" customFormat="1" ht="15.75" thickBot="1">
      <c r="A277" s="104" t="s">
        <v>32</v>
      </c>
      <c r="B277" s="17" t="s">
        <v>0</v>
      </c>
      <c r="C277" s="29">
        <v>269</v>
      </c>
      <c r="D277" s="29">
        <v>1169</v>
      </c>
      <c r="E277" s="29">
        <v>475</v>
      </c>
      <c r="F277" s="18">
        <v>3128907</v>
      </c>
      <c r="G277" s="30">
        <v>0.98</v>
      </c>
      <c r="H277" s="18">
        <f t="shared" si="34"/>
        <v>824842463.34000003</v>
      </c>
      <c r="I277" s="18">
        <f t="shared" ref="I277:I339" si="36">D277*F277*G277</f>
        <v>3584538437.3400002</v>
      </c>
      <c r="J277" s="18">
        <f t="shared" ref="J277:J340" si="37">E277*F277*G277</f>
        <v>1456506208.5</v>
      </c>
      <c r="K277" s="37"/>
      <c r="L277" s="44"/>
      <c r="M277" s="44"/>
    </row>
    <row r="278" spans="1:13" s="11" customFormat="1" ht="15.75" thickBot="1">
      <c r="A278" s="104"/>
      <c r="B278" s="17" t="s">
        <v>1</v>
      </c>
      <c r="C278" s="29">
        <v>21761</v>
      </c>
      <c r="D278" s="29">
        <v>3083</v>
      </c>
      <c r="E278" s="29">
        <v>3083</v>
      </c>
      <c r="F278" s="18">
        <v>984750</v>
      </c>
      <c r="G278" s="30">
        <v>0.98399999999999999</v>
      </c>
      <c r="H278" s="18">
        <f t="shared" si="34"/>
        <v>21086278434</v>
      </c>
      <c r="I278" s="18">
        <f t="shared" si="36"/>
        <v>2987408502</v>
      </c>
      <c r="J278" s="18">
        <f t="shared" si="37"/>
        <v>2987408502</v>
      </c>
      <c r="K278" s="37"/>
      <c r="L278" s="44"/>
      <c r="M278" s="44"/>
    </row>
    <row r="279" spans="1:13" s="11" customFormat="1" ht="15.75" thickBot="1">
      <c r="A279" s="104"/>
      <c r="B279" s="17" t="s">
        <v>2</v>
      </c>
      <c r="C279" s="29">
        <v>446</v>
      </c>
      <c r="D279" s="29">
        <v>488</v>
      </c>
      <c r="E279" s="29">
        <v>500</v>
      </c>
      <c r="F279" s="18">
        <v>678080</v>
      </c>
      <c r="G279" s="30">
        <v>0.998</v>
      </c>
      <c r="H279" s="18">
        <f t="shared" si="34"/>
        <v>301818832.63999999</v>
      </c>
      <c r="I279" s="18">
        <f t="shared" si="36"/>
        <v>330241233.92000002</v>
      </c>
      <c r="J279" s="18">
        <f t="shared" si="37"/>
        <v>338361920</v>
      </c>
      <c r="K279" s="37"/>
      <c r="L279" s="44"/>
      <c r="M279" s="44"/>
    </row>
    <row r="280" spans="1:13" s="11" customFormat="1" ht="15.75" thickBot="1">
      <c r="A280" s="104"/>
      <c r="B280" s="17" t="s">
        <v>3</v>
      </c>
      <c r="C280" s="29">
        <v>0</v>
      </c>
      <c r="D280" s="29">
        <v>0</v>
      </c>
      <c r="E280" s="29">
        <v>0</v>
      </c>
      <c r="F280" s="18">
        <v>2742707</v>
      </c>
      <c r="G280" s="30">
        <v>1.0049999999999999</v>
      </c>
      <c r="H280" s="18">
        <f t="shared" si="34"/>
        <v>0</v>
      </c>
      <c r="I280" s="18">
        <f t="shared" si="36"/>
        <v>0</v>
      </c>
      <c r="J280" s="18">
        <f t="shared" si="37"/>
        <v>0</v>
      </c>
      <c r="K280" s="37"/>
      <c r="L280" s="44"/>
      <c r="M280" s="44"/>
    </row>
    <row r="281" spans="1:13" s="11" customFormat="1" ht="15.75" thickBot="1">
      <c r="A281" s="104"/>
      <c r="B281" s="17" t="s">
        <v>4</v>
      </c>
      <c r="C281" s="29">
        <v>0</v>
      </c>
      <c r="D281" s="29">
        <v>0</v>
      </c>
      <c r="E281" s="29">
        <v>0</v>
      </c>
      <c r="F281" s="18">
        <v>3748820</v>
      </c>
      <c r="G281" s="30">
        <v>1</v>
      </c>
      <c r="H281" s="18">
        <f t="shared" si="34"/>
        <v>0</v>
      </c>
      <c r="I281" s="18">
        <f t="shared" si="36"/>
        <v>0</v>
      </c>
      <c r="J281" s="18">
        <f t="shared" si="37"/>
        <v>0</v>
      </c>
      <c r="K281" s="37"/>
      <c r="L281" s="44"/>
      <c r="M281" s="44"/>
    </row>
    <row r="282" spans="1:13" s="11" customFormat="1" ht="15.75" thickBot="1">
      <c r="A282" s="104"/>
      <c r="B282" s="17" t="s">
        <v>5</v>
      </c>
      <c r="C282" s="29">
        <v>0</v>
      </c>
      <c r="D282" s="29">
        <v>0</v>
      </c>
      <c r="E282" s="29">
        <v>0</v>
      </c>
      <c r="F282" s="18">
        <v>3098000</v>
      </c>
      <c r="G282" s="30">
        <v>1</v>
      </c>
      <c r="H282" s="18">
        <f t="shared" si="34"/>
        <v>0</v>
      </c>
      <c r="I282" s="18">
        <f t="shared" si="36"/>
        <v>0</v>
      </c>
      <c r="J282" s="18">
        <f t="shared" si="37"/>
        <v>0</v>
      </c>
      <c r="K282" s="37"/>
      <c r="L282" s="44"/>
      <c r="M282" s="44"/>
    </row>
    <row r="283" spans="1:13" s="11" customFormat="1" ht="15.75" thickBot="1">
      <c r="A283" s="104"/>
      <c r="B283" s="17" t="s">
        <v>6</v>
      </c>
      <c r="C283" s="29">
        <v>513</v>
      </c>
      <c r="D283" s="29">
        <v>513</v>
      </c>
      <c r="E283" s="29">
        <v>308</v>
      </c>
      <c r="F283" s="18">
        <v>2400137</v>
      </c>
      <c r="G283" s="30">
        <v>0.96899999999999997</v>
      </c>
      <c r="H283" s="18">
        <f t="shared" si="34"/>
        <v>1193100902.289</v>
      </c>
      <c r="I283" s="18">
        <f t="shared" si="36"/>
        <v>1193100902.289</v>
      </c>
      <c r="J283" s="18">
        <f t="shared" si="37"/>
        <v>716325687.92400002</v>
      </c>
      <c r="K283" s="37"/>
      <c r="L283" s="44"/>
      <c r="M283" s="44"/>
    </row>
    <row r="284" spans="1:13" s="11" customFormat="1" ht="15.75" thickBot="1">
      <c r="A284" s="104"/>
      <c r="B284" s="17" t="s">
        <v>7</v>
      </c>
      <c r="C284" s="29">
        <v>38</v>
      </c>
      <c r="D284" s="29">
        <v>38</v>
      </c>
      <c r="E284" s="29">
        <v>0</v>
      </c>
      <c r="F284" s="18">
        <v>5080991</v>
      </c>
      <c r="G284" s="30">
        <v>1.008</v>
      </c>
      <c r="H284" s="18">
        <f t="shared" si="34"/>
        <v>194622279.264</v>
      </c>
      <c r="I284" s="18">
        <f t="shared" si="36"/>
        <v>194622279.264</v>
      </c>
      <c r="J284" s="18">
        <f t="shared" si="37"/>
        <v>0</v>
      </c>
      <c r="K284" s="37"/>
      <c r="L284" s="44"/>
      <c r="M284" s="44"/>
    </row>
    <row r="285" spans="1:13" s="11" customFormat="1" ht="15.75" thickBot="1">
      <c r="A285" s="104"/>
      <c r="B285" s="17" t="s">
        <v>8</v>
      </c>
      <c r="C285" s="29">
        <v>0</v>
      </c>
      <c r="D285" s="29">
        <v>0</v>
      </c>
      <c r="E285" s="29">
        <v>0</v>
      </c>
      <c r="F285" s="20"/>
      <c r="G285" s="30"/>
      <c r="H285" s="18">
        <f t="shared" si="34"/>
        <v>0</v>
      </c>
      <c r="I285" s="18">
        <f t="shared" si="36"/>
        <v>0</v>
      </c>
      <c r="J285" s="18">
        <f t="shared" si="37"/>
        <v>0</v>
      </c>
      <c r="K285" s="37"/>
      <c r="L285" s="44"/>
      <c r="M285" s="44"/>
    </row>
    <row r="286" spans="1:13" s="11" customFormat="1" ht="15.75" thickBot="1">
      <c r="A286" s="104"/>
      <c r="B286" s="17" t="s">
        <v>9</v>
      </c>
      <c r="C286" s="29">
        <v>0</v>
      </c>
      <c r="D286" s="29">
        <v>0</v>
      </c>
      <c r="E286" s="29">
        <v>0</v>
      </c>
      <c r="F286" s="18">
        <v>3825920</v>
      </c>
      <c r="G286" s="30">
        <v>0.95399999999999996</v>
      </c>
      <c r="H286" s="18">
        <f t="shared" si="34"/>
        <v>0</v>
      </c>
      <c r="I286" s="18">
        <f t="shared" si="36"/>
        <v>0</v>
      </c>
      <c r="J286" s="18">
        <f t="shared" si="37"/>
        <v>0</v>
      </c>
      <c r="K286" s="37"/>
      <c r="L286" s="44"/>
      <c r="M286" s="44"/>
    </row>
    <row r="287" spans="1:13" s="11" customFormat="1" ht="15.75" thickBot="1">
      <c r="A287" s="104"/>
      <c r="B287" s="17" t="s">
        <v>10</v>
      </c>
      <c r="C287" s="29">
        <v>0</v>
      </c>
      <c r="D287" s="29">
        <v>0</v>
      </c>
      <c r="E287" s="29">
        <v>0</v>
      </c>
      <c r="F287" s="18">
        <v>3775520</v>
      </c>
      <c r="G287" s="30">
        <v>0.93400000000000005</v>
      </c>
      <c r="H287" s="18">
        <f t="shared" si="34"/>
        <v>0</v>
      </c>
      <c r="I287" s="18">
        <f t="shared" si="36"/>
        <v>0</v>
      </c>
      <c r="J287" s="18">
        <f t="shared" si="37"/>
        <v>0</v>
      </c>
      <c r="K287" s="37"/>
      <c r="L287" s="44"/>
      <c r="M287" s="44"/>
    </row>
    <row r="288" spans="1:13" s="11" customFormat="1" ht="15.75" thickBot="1">
      <c r="A288" s="104"/>
      <c r="B288" s="21" t="s">
        <v>11</v>
      </c>
      <c r="C288" s="22">
        <v>20</v>
      </c>
      <c r="D288" s="22">
        <v>838</v>
      </c>
      <c r="E288" s="22">
        <v>838</v>
      </c>
      <c r="F288" s="22">
        <v>678080</v>
      </c>
      <c r="G288" s="23">
        <v>0.998</v>
      </c>
      <c r="H288" s="22">
        <f t="shared" si="34"/>
        <v>13534476.800000001</v>
      </c>
      <c r="I288" s="22">
        <f t="shared" si="36"/>
        <v>567094577.91999996</v>
      </c>
      <c r="J288" s="22">
        <f t="shared" si="37"/>
        <v>567094577.91999996</v>
      </c>
      <c r="K288" s="37"/>
      <c r="L288" s="44"/>
      <c r="M288" s="44"/>
    </row>
    <row r="289" spans="1:13" s="11" customFormat="1" ht="15.75" thickBot="1">
      <c r="A289" s="104"/>
      <c r="B289" s="21" t="s">
        <v>12</v>
      </c>
      <c r="C289" s="22">
        <v>100</v>
      </c>
      <c r="D289" s="22">
        <v>100</v>
      </c>
      <c r="E289" s="22">
        <v>143</v>
      </c>
      <c r="F289" s="22">
        <v>3128907</v>
      </c>
      <c r="G289" s="23">
        <v>0.98</v>
      </c>
      <c r="H289" s="22">
        <f t="shared" si="34"/>
        <v>306632886</v>
      </c>
      <c r="I289" s="22">
        <f t="shared" si="36"/>
        <v>306632886</v>
      </c>
      <c r="J289" s="22">
        <f t="shared" si="37"/>
        <v>438485026.98000002</v>
      </c>
      <c r="K289" s="37"/>
      <c r="L289" s="44"/>
      <c r="M289" s="44"/>
    </row>
    <row r="290" spans="1:13" s="11" customFormat="1" ht="15.75" thickBot="1">
      <c r="A290" s="104"/>
      <c r="B290" s="17" t="s">
        <v>13</v>
      </c>
      <c r="C290" s="29">
        <v>12318</v>
      </c>
      <c r="D290" s="29">
        <v>49930</v>
      </c>
      <c r="E290" s="29">
        <v>8874</v>
      </c>
      <c r="F290" s="18">
        <v>2216120</v>
      </c>
      <c r="G290" s="30">
        <v>0.98099999999999998</v>
      </c>
      <c r="H290" s="18">
        <f t="shared" si="34"/>
        <v>26779501002.959999</v>
      </c>
      <c r="I290" s="18">
        <f t="shared" si="36"/>
        <v>108548505039.59999</v>
      </c>
      <c r="J290" s="18">
        <f t="shared" si="37"/>
        <v>19292197751.279999</v>
      </c>
      <c r="K290" s="37"/>
      <c r="L290" s="44"/>
      <c r="M290" s="44"/>
    </row>
    <row r="291" spans="1:13" s="11" customFormat="1" ht="15.75" thickBot="1">
      <c r="A291" s="104"/>
      <c r="B291" s="17" t="s">
        <v>14</v>
      </c>
      <c r="C291" s="29">
        <v>0</v>
      </c>
      <c r="D291" s="29">
        <v>0</v>
      </c>
      <c r="E291" s="29">
        <v>0</v>
      </c>
      <c r="F291" s="18">
        <v>3100857</v>
      </c>
      <c r="G291" s="30">
        <v>1.008</v>
      </c>
      <c r="H291" s="18">
        <f t="shared" si="34"/>
        <v>0</v>
      </c>
      <c r="I291" s="18">
        <f t="shared" si="36"/>
        <v>0</v>
      </c>
      <c r="J291" s="18">
        <f t="shared" si="37"/>
        <v>0</v>
      </c>
      <c r="K291" s="37"/>
      <c r="L291" s="44"/>
      <c r="M291" s="44"/>
    </row>
    <row r="292" spans="1:13" s="11" customFormat="1" ht="15.75" thickBot="1">
      <c r="A292" s="104"/>
      <c r="B292" s="17" t="s">
        <v>15</v>
      </c>
      <c r="C292" s="29">
        <v>0</v>
      </c>
      <c r="D292" s="29">
        <v>0</v>
      </c>
      <c r="E292" s="29">
        <v>0</v>
      </c>
      <c r="F292" s="18">
        <v>4801920</v>
      </c>
      <c r="G292" s="30">
        <v>1</v>
      </c>
      <c r="H292" s="18">
        <f t="shared" si="34"/>
        <v>0</v>
      </c>
      <c r="I292" s="18">
        <f t="shared" si="36"/>
        <v>0</v>
      </c>
      <c r="J292" s="18">
        <f t="shared" si="37"/>
        <v>0</v>
      </c>
      <c r="K292" s="37"/>
      <c r="L292" s="44"/>
      <c r="M292" s="44"/>
    </row>
    <row r="293" spans="1:13" s="16" customFormat="1" ht="15.75" thickBot="1">
      <c r="A293" s="104"/>
      <c r="B293" s="24" t="s">
        <v>49</v>
      </c>
      <c r="C293" s="24">
        <f>SUM(C277:C292)</f>
        <v>35465</v>
      </c>
      <c r="D293" s="24">
        <f>SUM(D277:D292)</f>
        <v>56159</v>
      </c>
      <c r="E293" s="24">
        <f>SUM(E277:E292)</f>
        <v>14221</v>
      </c>
      <c r="F293" s="24"/>
      <c r="G293" s="25"/>
      <c r="H293" s="24">
        <f t="shared" ref="H293:J293" si="38">SUM(H277:H292)</f>
        <v>50700331277.292999</v>
      </c>
      <c r="I293" s="24">
        <f t="shared" si="38"/>
        <v>117712143858.33299</v>
      </c>
      <c r="J293" s="24">
        <f t="shared" si="38"/>
        <v>25796379674.603996</v>
      </c>
      <c r="K293" s="36"/>
      <c r="L293" s="43"/>
      <c r="M293" s="43"/>
    </row>
    <row r="294" spans="1:13" s="11" customFormat="1" ht="15.75" thickBot="1">
      <c r="A294" s="104" t="s">
        <v>33</v>
      </c>
      <c r="B294" s="17" t="s">
        <v>0</v>
      </c>
      <c r="C294" s="29">
        <v>55</v>
      </c>
      <c r="D294" s="29">
        <v>6055</v>
      </c>
      <c r="E294" s="29">
        <v>55</v>
      </c>
      <c r="F294" s="18">
        <v>3128907</v>
      </c>
      <c r="G294" s="30">
        <v>0.89500000000000002</v>
      </c>
      <c r="H294" s="18">
        <f t="shared" si="34"/>
        <v>154020447.07500002</v>
      </c>
      <c r="I294" s="18">
        <f t="shared" si="36"/>
        <v>16956251037.075001</v>
      </c>
      <c r="J294" s="18">
        <f t="shared" si="37"/>
        <v>154020447.07500002</v>
      </c>
      <c r="K294" s="37"/>
      <c r="L294" s="44"/>
      <c r="M294" s="44"/>
    </row>
    <row r="295" spans="1:13" s="11" customFormat="1" ht="15.75" thickBot="1">
      <c r="A295" s="104"/>
      <c r="B295" s="17" t="s">
        <v>1</v>
      </c>
      <c r="C295" s="29">
        <v>12441</v>
      </c>
      <c r="D295" s="29">
        <v>4861</v>
      </c>
      <c r="E295" s="29">
        <v>7643</v>
      </c>
      <c r="F295" s="18">
        <v>984750</v>
      </c>
      <c r="G295" s="30">
        <v>0.93700000000000006</v>
      </c>
      <c r="H295" s="18">
        <f t="shared" si="34"/>
        <v>11479444440.75</v>
      </c>
      <c r="I295" s="18">
        <f t="shared" si="36"/>
        <v>4485296955.75</v>
      </c>
      <c r="J295" s="18">
        <f t="shared" si="37"/>
        <v>7052278262.25</v>
      </c>
      <c r="K295" s="37"/>
      <c r="L295" s="44"/>
      <c r="M295" s="44"/>
    </row>
    <row r="296" spans="1:13" s="11" customFormat="1" ht="15.75" thickBot="1">
      <c r="A296" s="104"/>
      <c r="B296" s="17" t="s">
        <v>2</v>
      </c>
      <c r="C296" s="29">
        <v>551</v>
      </c>
      <c r="D296" s="29">
        <v>551</v>
      </c>
      <c r="E296" s="29">
        <v>551</v>
      </c>
      <c r="F296" s="18">
        <v>678080</v>
      </c>
      <c r="G296" s="30">
        <v>0.98499999999999999</v>
      </c>
      <c r="H296" s="18">
        <f t="shared" si="34"/>
        <v>368017748.80000001</v>
      </c>
      <c r="I296" s="18">
        <f t="shared" si="36"/>
        <v>368017748.80000001</v>
      </c>
      <c r="J296" s="18">
        <f t="shared" si="37"/>
        <v>368017748.80000001</v>
      </c>
      <c r="K296" s="37"/>
      <c r="L296" s="44"/>
      <c r="M296" s="44"/>
    </row>
    <row r="297" spans="1:13" s="11" customFormat="1" ht="15.75" thickBot="1">
      <c r="A297" s="104"/>
      <c r="B297" s="17" t="s">
        <v>3</v>
      </c>
      <c r="C297" s="29">
        <v>0</v>
      </c>
      <c r="D297" s="29">
        <v>0</v>
      </c>
      <c r="E297" s="29">
        <v>0</v>
      </c>
      <c r="F297" s="18">
        <v>2742707</v>
      </c>
      <c r="G297" s="30">
        <v>0.91100000000000003</v>
      </c>
      <c r="H297" s="18">
        <f t="shared" si="34"/>
        <v>0</v>
      </c>
      <c r="I297" s="18">
        <f t="shared" si="36"/>
        <v>0</v>
      </c>
      <c r="J297" s="18">
        <f t="shared" si="37"/>
        <v>0</v>
      </c>
      <c r="K297" s="37"/>
      <c r="L297" s="44"/>
      <c r="M297" s="44"/>
    </row>
    <row r="298" spans="1:13" s="11" customFormat="1" ht="15.75" thickBot="1">
      <c r="A298" s="104"/>
      <c r="B298" s="17" t="s">
        <v>4</v>
      </c>
      <c r="C298" s="29">
        <v>0</v>
      </c>
      <c r="D298" s="29">
        <v>0</v>
      </c>
      <c r="E298" s="29">
        <v>0</v>
      </c>
      <c r="F298" s="18">
        <v>3748820</v>
      </c>
      <c r="G298" s="30">
        <v>1</v>
      </c>
      <c r="H298" s="18">
        <f t="shared" si="34"/>
        <v>0</v>
      </c>
      <c r="I298" s="18">
        <f t="shared" si="36"/>
        <v>0</v>
      </c>
      <c r="J298" s="18">
        <f t="shared" si="37"/>
        <v>0</v>
      </c>
      <c r="K298" s="37"/>
      <c r="L298" s="44"/>
      <c r="M298" s="44"/>
    </row>
    <row r="299" spans="1:13" s="11" customFormat="1" ht="15.75" thickBot="1">
      <c r="A299" s="104"/>
      <c r="B299" s="17" t="s">
        <v>5</v>
      </c>
      <c r="C299" s="29">
        <v>0</v>
      </c>
      <c r="D299" s="29">
        <v>0</v>
      </c>
      <c r="E299" s="29">
        <v>0</v>
      </c>
      <c r="F299" s="18">
        <v>3098000</v>
      </c>
      <c r="G299" s="30">
        <v>1</v>
      </c>
      <c r="H299" s="18">
        <f t="shared" si="34"/>
        <v>0</v>
      </c>
      <c r="I299" s="18">
        <f t="shared" si="36"/>
        <v>0</v>
      </c>
      <c r="J299" s="18">
        <f t="shared" si="37"/>
        <v>0</v>
      </c>
      <c r="K299" s="37"/>
      <c r="L299" s="44"/>
      <c r="M299" s="44"/>
    </row>
    <row r="300" spans="1:13" s="11" customFormat="1" ht="15.75" thickBot="1">
      <c r="A300" s="104"/>
      <c r="B300" s="17" t="s">
        <v>6</v>
      </c>
      <c r="C300" s="29">
        <v>100</v>
      </c>
      <c r="D300" s="29">
        <v>0</v>
      </c>
      <c r="E300" s="29">
        <v>100</v>
      </c>
      <c r="F300" s="18">
        <v>2400137</v>
      </c>
      <c r="G300" s="30">
        <v>0.93700000000000006</v>
      </c>
      <c r="H300" s="18">
        <f t="shared" si="34"/>
        <v>224892836.90000001</v>
      </c>
      <c r="I300" s="18">
        <f t="shared" si="36"/>
        <v>0</v>
      </c>
      <c r="J300" s="18">
        <f t="shared" si="37"/>
        <v>224892836.90000001</v>
      </c>
      <c r="K300" s="37"/>
      <c r="L300" s="44"/>
      <c r="M300" s="44"/>
    </row>
    <row r="301" spans="1:13" s="11" customFormat="1" ht="15.75" thickBot="1">
      <c r="A301" s="104"/>
      <c r="B301" s="17" t="s">
        <v>7</v>
      </c>
      <c r="C301" s="29">
        <v>6600</v>
      </c>
      <c r="D301" s="29">
        <v>0</v>
      </c>
      <c r="E301" s="29">
        <v>0</v>
      </c>
      <c r="F301" s="18">
        <v>5080991</v>
      </c>
      <c r="G301" s="30">
        <v>0.96499999999999997</v>
      </c>
      <c r="H301" s="18">
        <f t="shared" si="34"/>
        <v>32360831679</v>
      </c>
      <c r="I301" s="18">
        <f t="shared" si="36"/>
        <v>0</v>
      </c>
      <c r="J301" s="18">
        <f t="shared" si="37"/>
        <v>0</v>
      </c>
      <c r="K301" s="37"/>
      <c r="L301" s="44"/>
      <c r="M301" s="44"/>
    </row>
    <row r="302" spans="1:13" s="11" customFormat="1" ht="15.75" thickBot="1">
      <c r="A302" s="104"/>
      <c r="B302" s="17" t="s">
        <v>8</v>
      </c>
      <c r="C302" s="29">
        <v>0</v>
      </c>
      <c r="D302" s="29">
        <v>0</v>
      </c>
      <c r="E302" s="29">
        <v>0</v>
      </c>
      <c r="F302" s="20"/>
      <c r="G302" s="30"/>
      <c r="H302" s="18">
        <f t="shared" si="34"/>
        <v>0</v>
      </c>
      <c r="I302" s="18">
        <f t="shared" si="36"/>
        <v>0</v>
      </c>
      <c r="J302" s="18">
        <f t="shared" si="37"/>
        <v>0</v>
      </c>
      <c r="K302" s="37"/>
      <c r="L302" s="44"/>
      <c r="M302" s="44"/>
    </row>
    <row r="303" spans="1:13" s="11" customFormat="1" ht="15.75" thickBot="1">
      <c r="A303" s="104"/>
      <c r="B303" s="17" t="s">
        <v>9</v>
      </c>
      <c r="C303" s="29">
        <v>0</v>
      </c>
      <c r="D303" s="29">
        <v>0</v>
      </c>
      <c r="E303" s="29">
        <v>0</v>
      </c>
      <c r="F303" s="18">
        <v>3825920</v>
      </c>
      <c r="G303" s="30">
        <v>0.91300000000000003</v>
      </c>
      <c r="H303" s="18">
        <f t="shared" si="34"/>
        <v>0</v>
      </c>
      <c r="I303" s="18">
        <f t="shared" si="36"/>
        <v>0</v>
      </c>
      <c r="J303" s="18">
        <f t="shared" si="37"/>
        <v>0</v>
      </c>
      <c r="K303" s="37"/>
      <c r="L303" s="44"/>
      <c r="M303" s="44"/>
    </row>
    <row r="304" spans="1:13" s="11" customFormat="1" ht="15.75" thickBot="1">
      <c r="A304" s="104"/>
      <c r="B304" s="17" t="s">
        <v>10</v>
      </c>
      <c r="C304" s="29">
        <v>0</v>
      </c>
      <c r="D304" s="29">
        <v>0</v>
      </c>
      <c r="E304" s="29">
        <v>0</v>
      </c>
      <c r="F304" s="18">
        <v>3775520</v>
      </c>
      <c r="G304" s="30">
        <v>0.877</v>
      </c>
      <c r="H304" s="18">
        <f t="shared" si="34"/>
        <v>0</v>
      </c>
      <c r="I304" s="18">
        <f t="shared" si="36"/>
        <v>0</v>
      </c>
      <c r="J304" s="18">
        <f t="shared" si="37"/>
        <v>0</v>
      </c>
      <c r="K304" s="37"/>
      <c r="L304" s="44"/>
      <c r="M304" s="44"/>
    </row>
    <row r="305" spans="1:13" s="11" customFormat="1" ht="15.75" thickBot="1">
      <c r="A305" s="104"/>
      <c r="B305" s="17" t="s">
        <v>11</v>
      </c>
      <c r="C305" s="29">
        <v>0</v>
      </c>
      <c r="D305" s="29">
        <v>0</v>
      </c>
      <c r="E305" s="29">
        <v>0</v>
      </c>
      <c r="F305" s="18"/>
      <c r="G305" s="30"/>
      <c r="H305" s="18">
        <f t="shared" si="34"/>
        <v>0</v>
      </c>
      <c r="I305" s="18">
        <f t="shared" si="36"/>
        <v>0</v>
      </c>
      <c r="J305" s="18">
        <f t="shared" si="37"/>
        <v>0</v>
      </c>
      <c r="K305" s="37"/>
      <c r="L305" s="44"/>
      <c r="M305" s="44"/>
    </row>
    <row r="306" spans="1:13" s="11" customFormat="1" ht="15.75" thickBot="1">
      <c r="A306" s="104"/>
      <c r="B306" s="17" t="s">
        <v>12</v>
      </c>
      <c r="C306" s="29">
        <v>0</v>
      </c>
      <c r="D306" s="29">
        <v>0</v>
      </c>
      <c r="E306" s="29">
        <v>0</v>
      </c>
      <c r="F306" s="18"/>
      <c r="G306" s="30"/>
      <c r="H306" s="18">
        <f t="shared" si="34"/>
        <v>0</v>
      </c>
      <c r="I306" s="18">
        <f t="shared" si="36"/>
        <v>0</v>
      </c>
      <c r="J306" s="18">
        <f t="shared" si="37"/>
        <v>0</v>
      </c>
      <c r="K306" s="37"/>
      <c r="L306" s="44"/>
      <c r="M306" s="44"/>
    </row>
    <row r="307" spans="1:13" s="11" customFormat="1" ht="15.75" thickBot="1">
      <c r="A307" s="104"/>
      <c r="B307" s="17" t="s">
        <v>13</v>
      </c>
      <c r="C307" s="29">
        <v>0</v>
      </c>
      <c r="D307" s="29">
        <v>200</v>
      </c>
      <c r="E307" s="29">
        <v>0</v>
      </c>
      <c r="F307" s="18">
        <v>2216120</v>
      </c>
      <c r="G307" s="30">
        <v>0.96099999999999997</v>
      </c>
      <c r="H307" s="18">
        <f t="shared" si="34"/>
        <v>0</v>
      </c>
      <c r="I307" s="18">
        <f t="shared" si="36"/>
        <v>425938264</v>
      </c>
      <c r="J307" s="18">
        <f t="shared" si="37"/>
        <v>0</v>
      </c>
      <c r="K307" s="37"/>
      <c r="L307" s="44"/>
      <c r="M307" s="44"/>
    </row>
    <row r="308" spans="1:13" s="11" customFormat="1" ht="15.75" thickBot="1">
      <c r="A308" s="104"/>
      <c r="B308" s="17" t="s">
        <v>14</v>
      </c>
      <c r="C308" s="29">
        <v>0</v>
      </c>
      <c r="D308" s="29">
        <v>0</v>
      </c>
      <c r="E308" s="29">
        <v>0</v>
      </c>
      <c r="F308" s="18">
        <v>3100857</v>
      </c>
      <c r="G308" s="30">
        <v>0.92700000000000005</v>
      </c>
      <c r="H308" s="18">
        <f t="shared" si="34"/>
        <v>0</v>
      </c>
      <c r="I308" s="18">
        <f t="shared" si="36"/>
        <v>0</v>
      </c>
      <c r="J308" s="18">
        <f t="shared" si="37"/>
        <v>0</v>
      </c>
      <c r="K308" s="37"/>
      <c r="L308" s="44"/>
      <c r="M308" s="44"/>
    </row>
    <row r="309" spans="1:13" s="11" customFormat="1" ht="15.75" thickBot="1">
      <c r="A309" s="104"/>
      <c r="B309" s="17" t="s">
        <v>15</v>
      </c>
      <c r="C309" s="29">
        <v>0</v>
      </c>
      <c r="D309" s="29">
        <v>0</v>
      </c>
      <c r="E309" s="29">
        <v>0</v>
      </c>
      <c r="F309" s="18">
        <v>4801920</v>
      </c>
      <c r="G309" s="30">
        <v>0.93</v>
      </c>
      <c r="H309" s="18">
        <f t="shared" si="34"/>
        <v>0</v>
      </c>
      <c r="I309" s="18">
        <f t="shared" si="36"/>
        <v>0</v>
      </c>
      <c r="J309" s="18">
        <f t="shared" si="37"/>
        <v>0</v>
      </c>
      <c r="K309" s="37"/>
      <c r="L309" s="44"/>
      <c r="M309" s="44"/>
    </row>
    <row r="310" spans="1:13" s="16" customFormat="1" ht="15.75" thickBot="1">
      <c r="A310" s="104"/>
      <c r="B310" s="24" t="s">
        <v>49</v>
      </c>
      <c r="C310" s="24">
        <f>SUM(C294:C309)</f>
        <v>19747</v>
      </c>
      <c r="D310" s="24">
        <f>SUM(D294:D309)</f>
        <v>11667</v>
      </c>
      <c r="E310" s="24">
        <f>SUM(E294:E309)</f>
        <v>8349</v>
      </c>
      <c r="F310" s="24"/>
      <c r="G310" s="25"/>
      <c r="H310" s="24">
        <f t="shared" ref="H310:J310" si="39">SUM(H294:H309)</f>
        <v>44587207152.525002</v>
      </c>
      <c r="I310" s="24">
        <f t="shared" si="39"/>
        <v>22235504005.625</v>
      </c>
      <c r="J310" s="24">
        <f t="shared" si="39"/>
        <v>7799209295.0249996</v>
      </c>
      <c r="K310" s="36"/>
      <c r="L310" s="43"/>
      <c r="M310" s="43"/>
    </row>
    <row r="311" spans="1:13" s="11" customFormat="1" ht="15.75" thickBot="1">
      <c r="A311" s="104" t="s">
        <v>34</v>
      </c>
      <c r="B311" s="17" t="s">
        <v>0</v>
      </c>
      <c r="C311" s="29">
        <v>0</v>
      </c>
      <c r="D311" s="29">
        <v>0</v>
      </c>
      <c r="E311" s="29">
        <v>0</v>
      </c>
      <c r="F311" s="18">
        <v>3128907</v>
      </c>
      <c r="G311" s="30">
        <v>0.90900000000000003</v>
      </c>
      <c r="H311" s="18">
        <f t="shared" si="34"/>
        <v>0</v>
      </c>
      <c r="I311" s="18">
        <f t="shared" si="36"/>
        <v>0</v>
      </c>
      <c r="J311" s="18">
        <f t="shared" si="37"/>
        <v>0</v>
      </c>
      <c r="K311" s="37"/>
      <c r="L311" s="44"/>
      <c r="M311" s="44"/>
    </row>
    <row r="312" spans="1:13" s="11" customFormat="1" ht="15.75" thickBot="1">
      <c r="A312" s="104"/>
      <c r="B312" s="17" t="s">
        <v>1</v>
      </c>
      <c r="C312" s="29">
        <v>0</v>
      </c>
      <c r="D312" s="29">
        <v>0</v>
      </c>
      <c r="E312" s="29">
        <v>1804</v>
      </c>
      <c r="F312" s="18">
        <v>984750</v>
      </c>
      <c r="G312" s="30">
        <v>0.95699999999999996</v>
      </c>
      <c r="H312" s="18">
        <f t="shared" si="34"/>
        <v>0</v>
      </c>
      <c r="I312" s="18">
        <f t="shared" si="36"/>
        <v>0</v>
      </c>
      <c r="J312" s="18">
        <f t="shared" si="37"/>
        <v>1700099973</v>
      </c>
      <c r="K312" s="37"/>
      <c r="L312" s="44"/>
      <c r="M312" s="44"/>
    </row>
    <row r="313" spans="1:13" s="11" customFormat="1" ht="15.75" thickBot="1">
      <c r="A313" s="104"/>
      <c r="B313" s="17" t="s">
        <v>2</v>
      </c>
      <c r="C313" s="29">
        <v>0</v>
      </c>
      <c r="D313" s="29">
        <v>0</v>
      </c>
      <c r="E313" s="29">
        <v>0</v>
      </c>
      <c r="F313" s="18">
        <v>678080</v>
      </c>
      <c r="G313" s="30">
        <v>0.97</v>
      </c>
      <c r="H313" s="18">
        <f t="shared" si="34"/>
        <v>0</v>
      </c>
      <c r="I313" s="18">
        <f t="shared" si="36"/>
        <v>0</v>
      </c>
      <c r="J313" s="18">
        <f t="shared" si="37"/>
        <v>0</v>
      </c>
      <c r="K313" s="37"/>
      <c r="L313" s="44"/>
      <c r="M313" s="44"/>
    </row>
    <row r="314" spans="1:13" s="11" customFormat="1" ht="15.75" thickBot="1">
      <c r="A314" s="104"/>
      <c r="B314" s="17" t="s">
        <v>3</v>
      </c>
      <c r="C314" s="29">
        <v>0</v>
      </c>
      <c r="D314" s="29">
        <v>0</v>
      </c>
      <c r="E314" s="29">
        <v>0</v>
      </c>
      <c r="F314" s="18">
        <v>2742707</v>
      </c>
      <c r="G314" s="30">
        <v>0.92700000000000005</v>
      </c>
      <c r="H314" s="18">
        <f t="shared" si="34"/>
        <v>0</v>
      </c>
      <c r="I314" s="18">
        <f t="shared" si="36"/>
        <v>0</v>
      </c>
      <c r="J314" s="18">
        <f t="shared" si="37"/>
        <v>0</v>
      </c>
      <c r="K314" s="37"/>
      <c r="L314" s="44"/>
      <c r="M314" s="44"/>
    </row>
    <row r="315" spans="1:13" s="11" customFormat="1" ht="15.75" thickBot="1">
      <c r="A315" s="104"/>
      <c r="B315" s="17" t="s">
        <v>4</v>
      </c>
      <c r="C315" s="29">
        <v>0</v>
      </c>
      <c r="D315" s="29">
        <v>0</v>
      </c>
      <c r="E315" s="29">
        <v>0</v>
      </c>
      <c r="F315" s="18">
        <v>3748820</v>
      </c>
      <c r="G315" s="30">
        <v>1</v>
      </c>
      <c r="H315" s="18">
        <f t="shared" si="34"/>
        <v>0</v>
      </c>
      <c r="I315" s="18">
        <f t="shared" si="36"/>
        <v>0</v>
      </c>
      <c r="J315" s="18">
        <f t="shared" si="37"/>
        <v>0</v>
      </c>
      <c r="K315" s="37"/>
      <c r="L315" s="44"/>
      <c r="M315" s="44"/>
    </row>
    <row r="316" spans="1:13" s="11" customFormat="1" ht="15.75" thickBot="1">
      <c r="A316" s="104"/>
      <c r="B316" s="17" t="s">
        <v>5</v>
      </c>
      <c r="C316" s="29">
        <v>0</v>
      </c>
      <c r="D316" s="29">
        <v>0</v>
      </c>
      <c r="E316" s="29">
        <v>0</v>
      </c>
      <c r="F316" s="18">
        <v>3098000</v>
      </c>
      <c r="G316" s="30">
        <v>1</v>
      </c>
      <c r="H316" s="18">
        <f t="shared" si="34"/>
        <v>0</v>
      </c>
      <c r="I316" s="18">
        <f t="shared" si="36"/>
        <v>0</v>
      </c>
      <c r="J316" s="18">
        <f t="shared" si="37"/>
        <v>0</v>
      </c>
      <c r="K316" s="37"/>
      <c r="L316" s="44"/>
      <c r="M316" s="44"/>
    </row>
    <row r="317" spans="1:13" s="11" customFormat="1" ht="15.75" thickBot="1">
      <c r="A317" s="104"/>
      <c r="B317" s="17" t="s">
        <v>6</v>
      </c>
      <c r="C317" s="29">
        <v>95</v>
      </c>
      <c r="D317" s="29">
        <v>95</v>
      </c>
      <c r="E317" s="29">
        <v>72</v>
      </c>
      <c r="F317" s="18">
        <v>2400137</v>
      </c>
      <c r="G317" s="30">
        <v>0.94599999999999995</v>
      </c>
      <c r="H317" s="18">
        <f t="shared" si="34"/>
        <v>215700312.19</v>
      </c>
      <c r="I317" s="18">
        <f t="shared" si="36"/>
        <v>215700312.19</v>
      </c>
      <c r="J317" s="18">
        <f t="shared" si="37"/>
        <v>163478131.34399998</v>
      </c>
      <c r="K317" s="37"/>
      <c r="L317" s="44"/>
      <c r="M317" s="44"/>
    </row>
    <row r="318" spans="1:13" s="11" customFormat="1" ht="15.75" thickBot="1">
      <c r="A318" s="104"/>
      <c r="B318" s="17" t="s">
        <v>7</v>
      </c>
      <c r="C318" s="29">
        <v>0</v>
      </c>
      <c r="D318" s="29">
        <v>0</v>
      </c>
      <c r="E318" s="29">
        <v>0</v>
      </c>
      <c r="F318" s="18">
        <v>5080991</v>
      </c>
      <c r="G318" s="30">
        <v>0.97199999999999998</v>
      </c>
      <c r="H318" s="18">
        <f t="shared" si="34"/>
        <v>0</v>
      </c>
      <c r="I318" s="18">
        <f t="shared" si="36"/>
        <v>0</v>
      </c>
      <c r="J318" s="18">
        <f t="shared" si="37"/>
        <v>0</v>
      </c>
      <c r="K318" s="37"/>
      <c r="L318" s="44"/>
      <c r="M318" s="44"/>
    </row>
    <row r="319" spans="1:13" s="11" customFormat="1" ht="15.75" thickBot="1">
      <c r="A319" s="104"/>
      <c r="B319" s="17" t="s">
        <v>8</v>
      </c>
      <c r="C319" s="29">
        <v>0</v>
      </c>
      <c r="D319" s="29">
        <v>0</v>
      </c>
      <c r="E319" s="29">
        <v>0</v>
      </c>
      <c r="F319" s="20"/>
      <c r="G319" s="30"/>
      <c r="H319" s="18">
        <f t="shared" si="34"/>
        <v>0</v>
      </c>
      <c r="I319" s="18">
        <f t="shared" si="36"/>
        <v>0</v>
      </c>
      <c r="J319" s="18">
        <f t="shared" si="37"/>
        <v>0</v>
      </c>
      <c r="K319" s="37"/>
      <c r="L319" s="44"/>
      <c r="M319" s="44"/>
    </row>
    <row r="320" spans="1:13" s="11" customFormat="1" ht="15.75" thickBot="1">
      <c r="A320" s="104"/>
      <c r="B320" s="17" t="s">
        <v>9</v>
      </c>
      <c r="C320" s="29">
        <v>0</v>
      </c>
      <c r="D320" s="29">
        <v>0</v>
      </c>
      <c r="E320" s="29">
        <v>0</v>
      </c>
      <c r="F320" s="18">
        <v>3825920</v>
      </c>
      <c r="G320" s="30">
        <v>0.94899999999999995</v>
      </c>
      <c r="H320" s="18">
        <f t="shared" si="34"/>
        <v>0</v>
      </c>
      <c r="I320" s="18">
        <f t="shared" si="36"/>
        <v>0</v>
      </c>
      <c r="J320" s="18">
        <f t="shared" si="37"/>
        <v>0</v>
      </c>
      <c r="K320" s="37"/>
      <c r="L320" s="44"/>
      <c r="M320" s="44"/>
    </row>
    <row r="321" spans="1:13" s="11" customFormat="1" ht="15.75" thickBot="1">
      <c r="A321" s="104"/>
      <c r="B321" s="17" t="s">
        <v>10</v>
      </c>
      <c r="C321" s="29">
        <v>0</v>
      </c>
      <c r="D321" s="29">
        <v>0</v>
      </c>
      <c r="E321" s="29">
        <v>0</v>
      </c>
      <c r="F321" s="18">
        <v>3775520</v>
      </c>
      <c r="G321" s="30">
        <v>0.91700000000000004</v>
      </c>
      <c r="H321" s="18">
        <f t="shared" si="34"/>
        <v>0</v>
      </c>
      <c r="I321" s="18">
        <f t="shared" si="36"/>
        <v>0</v>
      </c>
      <c r="J321" s="18">
        <f t="shared" si="37"/>
        <v>0</v>
      </c>
      <c r="K321" s="37"/>
      <c r="L321" s="44"/>
      <c r="M321" s="44"/>
    </row>
    <row r="322" spans="1:13" s="11" customFormat="1" ht="15.75" thickBot="1">
      <c r="A322" s="104"/>
      <c r="B322" s="17" t="s">
        <v>11</v>
      </c>
      <c r="C322" s="29">
        <v>0</v>
      </c>
      <c r="D322" s="29">
        <v>0</v>
      </c>
      <c r="E322" s="29">
        <v>0</v>
      </c>
      <c r="F322" s="18"/>
      <c r="G322" s="30"/>
      <c r="H322" s="18">
        <f t="shared" si="34"/>
        <v>0</v>
      </c>
      <c r="I322" s="18">
        <f t="shared" si="36"/>
        <v>0</v>
      </c>
      <c r="J322" s="18">
        <f t="shared" si="37"/>
        <v>0</v>
      </c>
      <c r="K322" s="37"/>
      <c r="L322" s="44"/>
      <c r="M322" s="44"/>
    </row>
    <row r="323" spans="1:13" s="11" customFormat="1" ht="15.75" thickBot="1">
      <c r="A323" s="104"/>
      <c r="B323" s="17" t="s">
        <v>12</v>
      </c>
      <c r="C323" s="29">
        <v>0</v>
      </c>
      <c r="D323" s="29">
        <v>0</v>
      </c>
      <c r="E323" s="29">
        <v>0</v>
      </c>
      <c r="F323" s="18"/>
      <c r="G323" s="30"/>
      <c r="H323" s="18">
        <f t="shared" si="34"/>
        <v>0</v>
      </c>
      <c r="I323" s="18">
        <f t="shared" si="36"/>
        <v>0</v>
      </c>
      <c r="J323" s="18">
        <f t="shared" si="37"/>
        <v>0</v>
      </c>
      <c r="K323" s="37"/>
      <c r="L323" s="44"/>
      <c r="M323" s="44"/>
    </row>
    <row r="324" spans="1:13" s="11" customFormat="1" ht="15.75" thickBot="1">
      <c r="A324" s="104"/>
      <c r="B324" s="17" t="s">
        <v>13</v>
      </c>
      <c r="C324" s="29">
        <v>41700</v>
      </c>
      <c r="D324" s="29">
        <v>10800</v>
      </c>
      <c r="E324" s="29">
        <v>272</v>
      </c>
      <c r="F324" s="18">
        <v>2216120</v>
      </c>
      <c r="G324" s="30">
        <v>1.0189999999999999</v>
      </c>
      <c r="H324" s="18">
        <f t="shared" si="34"/>
        <v>94168035875.999985</v>
      </c>
      <c r="I324" s="18">
        <f t="shared" si="36"/>
        <v>24388843823.999996</v>
      </c>
      <c r="J324" s="18">
        <f t="shared" si="37"/>
        <v>614237548.15999997</v>
      </c>
      <c r="K324" s="37"/>
      <c r="L324" s="44"/>
      <c r="M324" s="44"/>
    </row>
    <row r="325" spans="1:13" s="11" customFormat="1" ht="15.75" thickBot="1">
      <c r="A325" s="104"/>
      <c r="B325" s="17" t="s">
        <v>14</v>
      </c>
      <c r="C325" s="29">
        <v>0</v>
      </c>
      <c r="D325" s="29">
        <v>0</v>
      </c>
      <c r="E325" s="29">
        <v>0</v>
      </c>
      <c r="F325" s="18">
        <v>3100857</v>
      </c>
      <c r="G325" s="30">
        <v>0.94</v>
      </c>
      <c r="H325" s="18">
        <f t="shared" si="34"/>
        <v>0</v>
      </c>
      <c r="I325" s="18">
        <f t="shared" si="36"/>
        <v>0</v>
      </c>
      <c r="J325" s="18">
        <f t="shared" si="37"/>
        <v>0</v>
      </c>
      <c r="K325" s="37"/>
      <c r="L325" s="44"/>
      <c r="M325" s="44"/>
    </row>
    <row r="326" spans="1:13" s="11" customFormat="1" ht="15.75" thickBot="1">
      <c r="A326" s="104"/>
      <c r="B326" s="17" t="s">
        <v>15</v>
      </c>
      <c r="C326" s="29">
        <v>0</v>
      </c>
      <c r="D326" s="29">
        <v>0</v>
      </c>
      <c r="E326" s="29">
        <v>0</v>
      </c>
      <c r="F326" s="18">
        <v>4801920</v>
      </c>
      <c r="G326" s="30">
        <v>1</v>
      </c>
      <c r="H326" s="18">
        <f t="shared" ref="H326:H389" si="40">C326*F326*G326</f>
        <v>0</v>
      </c>
      <c r="I326" s="18">
        <f t="shared" si="36"/>
        <v>0</v>
      </c>
      <c r="J326" s="18">
        <f t="shared" si="37"/>
        <v>0</v>
      </c>
      <c r="K326" s="37"/>
      <c r="L326" s="44"/>
      <c r="M326" s="44"/>
    </row>
    <row r="327" spans="1:13" s="16" customFormat="1" ht="15.75" thickBot="1">
      <c r="A327" s="104"/>
      <c r="B327" s="24" t="s">
        <v>49</v>
      </c>
      <c r="C327" s="24">
        <f>SUM(C311:C326)</f>
        <v>41795</v>
      </c>
      <c r="D327" s="24">
        <f>SUM(D311:D326)</f>
        <v>10895</v>
      </c>
      <c r="E327" s="24">
        <f>SUM(E311:E326)</f>
        <v>2148</v>
      </c>
      <c r="F327" s="24"/>
      <c r="G327" s="25"/>
      <c r="H327" s="24">
        <f t="shared" ref="H327:J327" si="41">SUM(H311:H326)</f>
        <v>94383736188.189987</v>
      </c>
      <c r="I327" s="24">
        <f t="shared" si="41"/>
        <v>24604544136.189995</v>
      </c>
      <c r="J327" s="24">
        <f t="shared" si="41"/>
        <v>2477815652.5039997</v>
      </c>
      <c r="K327" s="36"/>
      <c r="L327" s="43"/>
      <c r="M327" s="43"/>
    </row>
    <row r="328" spans="1:13" s="11" customFormat="1" ht="15.75" thickBot="1">
      <c r="A328" s="104" t="s">
        <v>35</v>
      </c>
      <c r="B328" s="17" t="s">
        <v>0</v>
      </c>
      <c r="C328" s="29">
        <v>0</v>
      </c>
      <c r="D328" s="29">
        <v>0</v>
      </c>
      <c r="E328" s="29">
        <v>0</v>
      </c>
      <c r="F328" s="18">
        <v>3128907</v>
      </c>
      <c r="G328" s="30">
        <v>0.90900000000000003</v>
      </c>
      <c r="H328" s="18">
        <f t="shared" si="40"/>
        <v>0</v>
      </c>
      <c r="I328" s="18">
        <f t="shared" si="36"/>
        <v>0</v>
      </c>
      <c r="J328" s="18">
        <f t="shared" si="37"/>
        <v>0</v>
      </c>
      <c r="K328" s="37"/>
      <c r="L328" s="44"/>
      <c r="M328" s="44"/>
    </row>
    <row r="329" spans="1:13" s="11" customFormat="1" ht="15.75" thickBot="1">
      <c r="A329" s="104"/>
      <c r="B329" s="17" t="s">
        <v>1</v>
      </c>
      <c r="C329" s="29">
        <v>0</v>
      </c>
      <c r="D329" s="29">
        <v>0</v>
      </c>
      <c r="E329" s="29">
        <v>2511</v>
      </c>
      <c r="F329" s="18">
        <v>984750</v>
      </c>
      <c r="G329" s="30">
        <v>0.95699999999999996</v>
      </c>
      <c r="H329" s="18">
        <f t="shared" si="40"/>
        <v>0</v>
      </c>
      <c r="I329" s="18">
        <f t="shared" si="36"/>
        <v>0</v>
      </c>
      <c r="J329" s="18">
        <f t="shared" si="37"/>
        <v>2366380838.25</v>
      </c>
      <c r="K329" s="37"/>
      <c r="L329" s="44"/>
      <c r="M329" s="44"/>
    </row>
    <row r="330" spans="1:13" s="11" customFormat="1" ht="15.75" thickBot="1">
      <c r="A330" s="104"/>
      <c r="B330" s="17" t="s">
        <v>2</v>
      </c>
      <c r="C330" s="29">
        <v>0</v>
      </c>
      <c r="D330" s="29">
        <v>147</v>
      </c>
      <c r="E330" s="29">
        <v>0</v>
      </c>
      <c r="F330" s="18">
        <v>678080</v>
      </c>
      <c r="G330" s="30">
        <v>0.97</v>
      </c>
      <c r="H330" s="18">
        <f t="shared" si="40"/>
        <v>0</v>
      </c>
      <c r="I330" s="18">
        <f t="shared" si="36"/>
        <v>96687427.200000003</v>
      </c>
      <c r="J330" s="18">
        <f t="shared" si="37"/>
        <v>0</v>
      </c>
      <c r="K330" s="37"/>
      <c r="L330" s="44"/>
      <c r="M330" s="44"/>
    </row>
    <row r="331" spans="1:13" s="11" customFormat="1" ht="15.75" thickBot="1">
      <c r="A331" s="104"/>
      <c r="B331" s="17" t="s">
        <v>3</v>
      </c>
      <c r="C331" s="29">
        <v>0</v>
      </c>
      <c r="D331" s="29">
        <v>0</v>
      </c>
      <c r="E331" s="29">
        <v>0</v>
      </c>
      <c r="F331" s="18">
        <v>2742707</v>
      </c>
      <c r="G331" s="30">
        <v>0.92700000000000005</v>
      </c>
      <c r="H331" s="18">
        <f t="shared" si="40"/>
        <v>0</v>
      </c>
      <c r="I331" s="18">
        <f t="shared" si="36"/>
        <v>0</v>
      </c>
      <c r="J331" s="18">
        <f t="shared" si="37"/>
        <v>0</v>
      </c>
      <c r="K331" s="37"/>
      <c r="L331" s="44"/>
      <c r="M331" s="44"/>
    </row>
    <row r="332" spans="1:13" s="11" customFormat="1" ht="15.75" thickBot="1">
      <c r="A332" s="104"/>
      <c r="B332" s="17" t="s">
        <v>4</v>
      </c>
      <c r="C332" s="29">
        <v>0</v>
      </c>
      <c r="D332" s="29">
        <v>0</v>
      </c>
      <c r="E332" s="29">
        <v>0</v>
      </c>
      <c r="F332" s="18">
        <v>3748820</v>
      </c>
      <c r="G332" s="30">
        <v>1</v>
      </c>
      <c r="H332" s="18">
        <f t="shared" si="40"/>
        <v>0</v>
      </c>
      <c r="I332" s="18">
        <f t="shared" si="36"/>
        <v>0</v>
      </c>
      <c r="J332" s="18">
        <f t="shared" si="37"/>
        <v>0</v>
      </c>
      <c r="K332" s="37"/>
      <c r="L332" s="44"/>
      <c r="M332" s="44"/>
    </row>
    <row r="333" spans="1:13" s="11" customFormat="1" ht="15.75" thickBot="1">
      <c r="A333" s="104"/>
      <c r="B333" s="17" t="s">
        <v>5</v>
      </c>
      <c r="C333" s="29">
        <v>0</v>
      </c>
      <c r="D333" s="29">
        <v>0</v>
      </c>
      <c r="E333" s="29">
        <v>0</v>
      </c>
      <c r="F333" s="18">
        <v>3098000</v>
      </c>
      <c r="G333" s="30">
        <v>1</v>
      </c>
      <c r="H333" s="18">
        <f t="shared" si="40"/>
        <v>0</v>
      </c>
      <c r="I333" s="18">
        <f t="shared" si="36"/>
        <v>0</v>
      </c>
      <c r="J333" s="18">
        <f t="shared" si="37"/>
        <v>0</v>
      </c>
      <c r="K333" s="37"/>
      <c r="L333" s="44"/>
      <c r="M333" s="44"/>
    </row>
    <row r="334" spans="1:13" s="11" customFormat="1" ht="15.75" thickBot="1">
      <c r="A334" s="104"/>
      <c r="B334" s="17" t="s">
        <v>6</v>
      </c>
      <c r="C334" s="29">
        <v>95</v>
      </c>
      <c r="D334" s="29">
        <v>95</v>
      </c>
      <c r="E334" s="29">
        <v>95</v>
      </c>
      <c r="F334" s="18">
        <v>2400137</v>
      </c>
      <c r="G334" s="30">
        <v>0.94599999999999995</v>
      </c>
      <c r="H334" s="18">
        <f t="shared" si="40"/>
        <v>215700312.19</v>
      </c>
      <c r="I334" s="18">
        <f t="shared" si="36"/>
        <v>215700312.19</v>
      </c>
      <c r="J334" s="18">
        <f t="shared" si="37"/>
        <v>215700312.19</v>
      </c>
      <c r="K334" s="37"/>
      <c r="L334" s="44"/>
      <c r="M334" s="44"/>
    </row>
    <row r="335" spans="1:13" s="11" customFormat="1" ht="15.75" thickBot="1">
      <c r="A335" s="104"/>
      <c r="B335" s="17" t="s">
        <v>7</v>
      </c>
      <c r="C335" s="29">
        <v>0</v>
      </c>
      <c r="D335" s="29">
        <v>0</v>
      </c>
      <c r="E335" s="29">
        <v>0</v>
      </c>
      <c r="F335" s="18">
        <v>5080991</v>
      </c>
      <c r="G335" s="30">
        <v>0.97199999999999998</v>
      </c>
      <c r="H335" s="18">
        <f t="shared" si="40"/>
        <v>0</v>
      </c>
      <c r="I335" s="18">
        <f t="shared" si="36"/>
        <v>0</v>
      </c>
      <c r="J335" s="18">
        <f t="shared" si="37"/>
        <v>0</v>
      </c>
      <c r="K335" s="37"/>
      <c r="L335" s="44"/>
      <c r="M335" s="44"/>
    </row>
    <row r="336" spans="1:13" s="11" customFormat="1" ht="15.75" thickBot="1">
      <c r="A336" s="104"/>
      <c r="B336" s="17" t="s">
        <v>8</v>
      </c>
      <c r="C336" s="29">
        <v>0</v>
      </c>
      <c r="D336" s="29">
        <v>0</v>
      </c>
      <c r="E336" s="29">
        <v>0</v>
      </c>
      <c r="F336" s="20"/>
      <c r="G336" s="30"/>
      <c r="H336" s="18">
        <f t="shared" si="40"/>
        <v>0</v>
      </c>
      <c r="I336" s="18">
        <f t="shared" si="36"/>
        <v>0</v>
      </c>
      <c r="J336" s="18">
        <f t="shared" si="37"/>
        <v>0</v>
      </c>
      <c r="K336" s="37"/>
      <c r="L336" s="44"/>
      <c r="M336" s="44"/>
    </row>
    <row r="337" spans="1:13" s="11" customFormat="1" ht="15.75" thickBot="1">
      <c r="A337" s="104"/>
      <c r="B337" s="17" t="s">
        <v>9</v>
      </c>
      <c r="C337" s="29">
        <v>0</v>
      </c>
      <c r="D337" s="29">
        <v>0</v>
      </c>
      <c r="E337" s="29">
        <v>0</v>
      </c>
      <c r="F337" s="18">
        <v>3825920</v>
      </c>
      <c r="G337" s="30">
        <v>0.94899999999999995</v>
      </c>
      <c r="H337" s="18">
        <f t="shared" si="40"/>
        <v>0</v>
      </c>
      <c r="I337" s="18">
        <f t="shared" si="36"/>
        <v>0</v>
      </c>
      <c r="J337" s="18">
        <f t="shared" si="37"/>
        <v>0</v>
      </c>
      <c r="K337" s="37"/>
      <c r="L337" s="44"/>
      <c r="M337" s="44"/>
    </row>
    <row r="338" spans="1:13" s="11" customFormat="1" ht="15.75" thickBot="1">
      <c r="A338" s="104"/>
      <c r="B338" s="17" t="s">
        <v>10</v>
      </c>
      <c r="C338" s="29">
        <v>0</v>
      </c>
      <c r="D338" s="29">
        <v>0</v>
      </c>
      <c r="E338" s="29">
        <v>0</v>
      </c>
      <c r="F338" s="18">
        <v>3775520</v>
      </c>
      <c r="G338" s="30">
        <v>0.91700000000000004</v>
      </c>
      <c r="H338" s="18">
        <f t="shared" si="40"/>
        <v>0</v>
      </c>
      <c r="I338" s="18">
        <f t="shared" si="36"/>
        <v>0</v>
      </c>
      <c r="J338" s="18">
        <f t="shared" si="37"/>
        <v>0</v>
      </c>
      <c r="K338" s="37"/>
      <c r="L338" s="44"/>
      <c r="M338" s="44"/>
    </row>
    <row r="339" spans="1:13" s="11" customFormat="1" ht="15.75" thickBot="1">
      <c r="A339" s="104"/>
      <c r="B339" s="17" t="s">
        <v>11</v>
      </c>
      <c r="C339" s="29">
        <v>0</v>
      </c>
      <c r="D339" s="29">
        <v>0</v>
      </c>
      <c r="E339" s="29">
        <v>0</v>
      </c>
      <c r="F339" s="18"/>
      <c r="G339" s="30"/>
      <c r="H339" s="18">
        <f t="shared" si="40"/>
        <v>0</v>
      </c>
      <c r="I339" s="18">
        <f t="shared" si="36"/>
        <v>0</v>
      </c>
      <c r="J339" s="18">
        <f t="shared" si="37"/>
        <v>0</v>
      </c>
      <c r="K339" s="37"/>
      <c r="L339" s="44"/>
      <c r="M339" s="44"/>
    </row>
    <row r="340" spans="1:13" s="11" customFormat="1" ht="15.75" thickBot="1">
      <c r="A340" s="104"/>
      <c r="B340" s="31" t="s">
        <v>12</v>
      </c>
      <c r="C340" s="39">
        <v>160</v>
      </c>
      <c r="D340" s="39">
        <v>160</v>
      </c>
      <c r="E340" s="39">
        <v>0</v>
      </c>
      <c r="F340" s="39">
        <v>3128907</v>
      </c>
      <c r="G340" s="40">
        <v>0.90900000000000003</v>
      </c>
      <c r="H340" s="39">
        <f>C340*F340*G340</f>
        <v>455068234.08000004</v>
      </c>
      <c r="I340" s="39">
        <f>D340*F340*G340</f>
        <v>455068234.08000004</v>
      </c>
      <c r="J340" s="39">
        <f t="shared" si="37"/>
        <v>0</v>
      </c>
      <c r="K340" s="37"/>
      <c r="L340" s="44"/>
      <c r="M340" s="44"/>
    </row>
    <row r="341" spans="1:13" s="11" customFormat="1" ht="15.75" thickBot="1">
      <c r="A341" s="104"/>
      <c r="B341" s="17" t="s">
        <v>13</v>
      </c>
      <c r="C341" s="29">
        <v>40523</v>
      </c>
      <c r="D341" s="29">
        <v>25200</v>
      </c>
      <c r="E341" s="29">
        <v>2706</v>
      </c>
      <c r="F341" s="18">
        <v>2216120</v>
      </c>
      <c r="G341" s="30">
        <v>1.0189999999999999</v>
      </c>
      <c r="H341" s="18">
        <f t="shared" si="40"/>
        <v>91510103544.439987</v>
      </c>
      <c r="I341" s="18">
        <f t="shared" ref="I341:I404" si="42">D341*F341*G341</f>
        <v>56907302255.999992</v>
      </c>
      <c r="J341" s="18">
        <f t="shared" ref="J341:J404" si="43">E341*F341*G341</f>
        <v>6110760313.6799994</v>
      </c>
      <c r="K341" s="37"/>
      <c r="L341" s="44"/>
      <c r="M341" s="44"/>
    </row>
    <row r="342" spans="1:13" s="11" customFormat="1" ht="15.75" thickBot="1">
      <c r="A342" s="104"/>
      <c r="B342" s="17" t="s">
        <v>14</v>
      </c>
      <c r="C342" s="29">
        <v>0</v>
      </c>
      <c r="D342" s="29">
        <v>0</v>
      </c>
      <c r="E342" s="29">
        <v>0</v>
      </c>
      <c r="F342" s="18">
        <v>3100857</v>
      </c>
      <c r="G342" s="30">
        <v>0.94</v>
      </c>
      <c r="H342" s="18">
        <f t="shared" si="40"/>
        <v>0</v>
      </c>
      <c r="I342" s="18">
        <f t="shared" si="42"/>
        <v>0</v>
      </c>
      <c r="J342" s="18">
        <f t="shared" si="43"/>
        <v>0</v>
      </c>
      <c r="K342" s="37"/>
      <c r="L342" s="44"/>
      <c r="M342" s="44"/>
    </row>
    <row r="343" spans="1:13" s="11" customFormat="1" ht="15.75" thickBot="1">
      <c r="A343" s="104"/>
      <c r="B343" s="17" t="s">
        <v>15</v>
      </c>
      <c r="C343" s="29">
        <v>0</v>
      </c>
      <c r="D343" s="29">
        <v>0</v>
      </c>
      <c r="E343" s="29">
        <v>0</v>
      </c>
      <c r="F343" s="18">
        <v>4801920</v>
      </c>
      <c r="G343" s="30">
        <v>1</v>
      </c>
      <c r="H343" s="18">
        <f t="shared" si="40"/>
        <v>0</v>
      </c>
      <c r="I343" s="18">
        <f t="shared" si="42"/>
        <v>0</v>
      </c>
      <c r="J343" s="18">
        <f t="shared" si="43"/>
        <v>0</v>
      </c>
      <c r="K343" s="37"/>
      <c r="L343" s="44"/>
      <c r="M343" s="44"/>
    </row>
    <row r="344" spans="1:13" s="16" customFormat="1" ht="15.75" thickBot="1">
      <c r="A344" s="104"/>
      <c r="B344" s="24" t="s">
        <v>49</v>
      </c>
      <c r="C344" s="24">
        <f>SUM(C328:C343)</f>
        <v>40778</v>
      </c>
      <c r="D344" s="24">
        <f>SUM(D328:D343)</f>
        <v>25602</v>
      </c>
      <c r="E344" s="24">
        <f>SUM(E328:E343)</f>
        <v>5312</v>
      </c>
      <c r="F344" s="24"/>
      <c r="G344" s="25"/>
      <c r="H344" s="24">
        <f t="shared" ref="H344:J344" si="44">SUM(H328:H343)</f>
        <v>92180872090.709991</v>
      </c>
      <c r="I344" s="24">
        <f t="shared" si="44"/>
        <v>57674758229.469994</v>
      </c>
      <c r="J344" s="24">
        <f t="shared" si="44"/>
        <v>8692841464.1199989</v>
      </c>
      <c r="K344" s="36"/>
      <c r="L344" s="43"/>
      <c r="M344" s="43"/>
    </row>
    <row r="345" spans="1:13" s="11" customFormat="1" ht="15.75" thickBot="1">
      <c r="A345" s="104" t="s">
        <v>36</v>
      </c>
      <c r="B345" s="17" t="s">
        <v>0</v>
      </c>
      <c r="C345" s="29">
        <v>0</v>
      </c>
      <c r="D345" s="29">
        <v>6560</v>
      </c>
      <c r="E345" s="29">
        <v>0</v>
      </c>
      <c r="F345" s="18">
        <v>3128907</v>
      </c>
      <c r="G345" s="30">
        <v>0.88300000000000001</v>
      </c>
      <c r="H345" s="18">
        <f t="shared" si="40"/>
        <v>0</v>
      </c>
      <c r="I345" s="18">
        <f t="shared" si="42"/>
        <v>18124131219.360001</v>
      </c>
      <c r="J345" s="18">
        <f t="shared" si="43"/>
        <v>0</v>
      </c>
      <c r="K345" s="37"/>
      <c r="L345" s="44"/>
      <c r="M345" s="44"/>
    </row>
    <row r="346" spans="1:13" s="11" customFormat="1" ht="15.75" thickBot="1">
      <c r="A346" s="104"/>
      <c r="B346" s="17" t="s">
        <v>1</v>
      </c>
      <c r="C346" s="29">
        <v>6494</v>
      </c>
      <c r="D346" s="29">
        <v>1418</v>
      </c>
      <c r="E346" s="29">
        <v>4428</v>
      </c>
      <c r="F346" s="18">
        <v>984750</v>
      </c>
      <c r="G346" s="30">
        <v>0.91800000000000004</v>
      </c>
      <c r="H346" s="18">
        <f t="shared" si="40"/>
        <v>5870579247</v>
      </c>
      <c r="I346" s="18">
        <f t="shared" si="42"/>
        <v>1281872709</v>
      </c>
      <c r="J346" s="18">
        <f t="shared" si="43"/>
        <v>4002914214</v>
      </c>
      <c r="K346" s="37"/>
      <c r="L346" s="44"/>
      <c r="M346" s="44"/>
    </row>
    <row r="347" spans="1:13" s="11" customFormat="1" ht="15.75" thickBot="1">
      <c r="A347" s="104"/>
      <c r="B347" s="17" t="s">
        <v>2</v>
      </c>
      <c r="C347" s="29">
        <v>0</v>
      </c>
      <c r="D347" s="29">
        <v>0</v>
      </c>
      <c r="E347" s="29">
        <v>1897</v>
      </c>
      <c r="F347" s="18">
        <v>678080</v>
      </c>
      <c r="G347" s="30">
        <v>0.98499999999999999</v>
      </c>
      <c r="H347" s="18">
        <f t="shared" si="40"/>
        <v>0</v>
      </c>
      <c r="I347" s="18">
        <f t="shared" si="42"/>
        <v>0</v>
      </c>
      <c r="J347" s="18">
        <f t="shared" si="43"/>
        <v>1267022993.5999999</v>
      </c>
      <c r="K347" s="37"/>
      <c r="L347" s="44"/>
      <c r="M347" s="44"/>
    </row>
    <row r="348" spans="1:13" s="11" customFormat="1" ht="15.75" thickBot="1">
      <c r="A348" s="104"/>
      <c r="B348" s="17" t="s">
        <v>3</v>
      </c>
      <c r="C348" s="29">
        <v>0</v>
      </c>
      <c r="D348" s="29">
        <v>0</v>
      </c>
      <c r="E348" s="29">
        <v>0</v>
      </c>
      <c r="F348" s="18">
        <v>2742707</v>
      </c>
      <c r="G348" s="30">
        <v>0.90300000000000002</v>
      </c>
      <c r="H348" s="18">
        <f t="shared" si="40"/>
        <v>0</v>
      </c>
      <c r="I348" s="18">
        <f t="shared" si="42"/>
        <v>0</v>
      </c>
      <c r="J348" s="18">
        <f t="shared" si="43"/>
        <v>0</v>
      </c>
      <c r="K348" s="37"/>
      <c r="L348" s="44"/>
      <c r="M348" s="44"/>
    </row>
    <row r="349" spans="1:13" s="11" customFormat="1" ht="15.75" thickBot="1">
      <c r="A349" s="104"/>
      <c r="B349" s="17" t="s">
        <v>4</v>
      </c>
      <c r="C349" s="29">
        <v>0</v>
      </c>
      <c r="D349" s="29">
        <v>0</v>
      </c>
      <c r="E349" s="29">
        <v>0</v>
      </c>
      <c r="F349" s="18">
        <v>3748820</v>
      </c>
      <c r="G349" s="30">
        <v>1</v>
      </c>
      <c r="H349" s="18">
        <f t="shared" si="40"/>
        <v>0</v>
      </c>
      <c r="I349" s="18">
        <f t="shared" si="42"/>
        <v>0</v>
      </c>
      <c r="J349" s="18">
        <f t="shared" si="43"/>
        <v>0</v>
      </c>
      <c r="K349" s="37"/>
      <c r="L349" s="44"/>
      <c r="M349" s="44"/>
    </row>
    <row r="350" spans="1:13" s="11" customFormat="1" ht="15.75" thickBot="1">
      <c r="A350" s="104"/>
      <c r="B350" s="17" t="s">
        <v>5</v>
      </c>
      <c r="C350" s="29">
        <v>27</v>
      </c>
      <c r="D350" s="29">
        <v>27</v>
      </c>
      <c r="E350" s="29">
        <v>0</v>
      </c>
      <c r="F350" s="18">
        <v>3098000</v>
      </c>
      <c r="G350" s="30">
        <v>1</v>
      </c>
      <c r="H350" s="18">
        <f t="shared" si="40"/>
        <v>83646000</v>
      </c>
      <c r="I350" s="18">
        <f t="shared" si="42"/>
        <v>83646000</v>
      </c>
      <c r="J350" s="18">
        <f t="shared" si="43"/>
        <v>0</v>
      </c>
      <c r="K350" s="37"/>
      <c r="L350" s="44"/>
      <c r="M350" s="44"/>
    </row>
    <row r="351" spans="1:13" s="11" customFormat="1" ht="15.75" thickBot="1">
      <c r="A351" s="104"/>
      <c r="B351" s="17" t="s">
        <v>6</v>
      </c>
      <c r="C351" s="29">
        <v>107</v>
      </c>
      <c r="D351" s="29">
        <v>107</v>
      </c>
      <c r="E351" s="29">
        <v>107</v>
      </c>
      <c r="F351" s="18">
        <v>2400137</v>
      </c>
      <c r="G351" s="30">
        <v>0.92700000000000005</v>
      </c>
      <c r="H351" s="18">
        <f t="shared" si="40"/>
        <v>238067188.89300001</v>
      </c>
      <c r="I351" s="18">
        <f t="shared" si="42"/>
        <v>238067188.89300001</v>
      </c>
      <c r="J351" s="18">
        <f t="shared" si="43"/>
        <v>238067188.89300001</v>
      </c>
      <c r="K351" s="37"/>
      <c r="L351" s="44"/>
      <c r="M351" s="44"/>
    </row>
    <row r="352" spans="1:13" s="11" customFormat="1" ht="15.75" thickBot="1">
      <c r="A352" s="104"/>
      <c r="B352" s="17" t="s">
        <v>7</v>
      </c>
      <c r="C352" s="29">
        <v>0</v>
      </c>
      <c r="D352" s="29">
        <v>0</v>
      </c>
      <c r="E352" s="29">
        <v>0</v>
      </c>
      <c r="F352" s="18">
        <v>5080991</v>
      </c>
      <c r="G352" s="30">
        <v>0.96299999999999997</v>
      </c>
      <c r="H352" s="18">
        <f t="shared" si="40"/>
        <v>0</v>
      </c>
      <c r="I352" s="18">
        <f t="shared" si="42"/>
        <v>0</v>
      </c>
      <c r="J352" s="18">
        <f t="shared" si="43"/>
        <v>0</v>
      </c>
      <c r="K352" s="37"/>
      <c r="L352" s="44"/>
      <c r="M352" s="44"/>
    </row>
    <row r="353" spans="1:13" s="11" customFormat="1" ht="15.75" thickBot="1">
      <c r="A353" s="104"/>
      <c r="B353" s="17" t="s">
        <v>8</v>
      </c>
      <c r="C353" s="29">
        <v>0</v>
      </c>
      <c r="D353" s="29">
        <v>0</v>
      </c>
      <c r="E353" s="29">
        <v>0</v>
      </c>
      <c r="F353" s="20"/>
      <c r="G353" s="30"/>
      <c r="H353" s="18">
        <f t="shared" si="40"/>
        <v>0</v>
      </c>
      <c r="I353" s="18">
        <f t="shared" si="42"/>
        <v>0</v>
      </c>
      <c r="J353" s="18">
        <f t="shared" si="43"/>
        <v>0</v>
      </c>
      <c r="K353" s="37"/>
      <c r="L353" s="44"/>
      <c r="M353" s="44"/>
    </row>
    <row r="354" spans="1:13" s="11" customFormat="1" ht="15.75" thickBot="1">
      <c r="A354" s="104"/>
      <c r="B354" s="17" t="s">
        <v>9</v>
      </c>
      <c r="C354" s="29">
        <v>0</v>
      </c>
      <c r="D354" s="29">
        <v>0</v>
      </c>
      <c r="E354" s="29">
        <v>0</v>
      </c>
      <c r="F354" s="18">
        <v>3825920</v>
      </c>
      <c r="G354" s="30">
        <v>0.89800000000000002</v>
      </c>
      <c r="H354" s="18">
        <f t="shared" si="40"/>
        <v>0</v>
      </c>
      <c r="I354" s="18">
        <f t="shared" si="42"/>
        <v>0</v>
      </c>
      <c r="J354" s="18">
        <f t="shared" si="43"/>
        <v>0</v>
      </c>
      <c r="K354" s="37"/>
      <c r="L354" s="44"/>
      <c r="M354" s="44"/>
    </row>
    <row r="355" spans="1:13" s="11" customFormat="1" ht="15.75" thickBot="1">
      <c r="A355" s="104"/>
      <c r="B355" s="17" t="s">
        <v>10</v>
      </c>
      <c r="C355" s="29">
        <v>0</v>
      </c>
      <c r="D355" s="29">
        <v>0</v>
      </c>
      <c r="E355" s="29">
        <v>0</v>
      </c>
      <c r="F355" s="18">
        <v>3775520</v>
      </c>
      <c r="G355" s="30">
        <v>0.85599999999999998</v>
      </c>
      <c r="H355" s="18">
        <f t="shared" si="40"/>
        <v>0</v>
      </c>
      <c r="I355" s="18">
        <f t="shared" si="42"/>
        <v>0</v>
      </c>
      <c r="J355" s="18">
        <f t="shared" si="43"/>
        <v>0</v>
      </c>
      <c r="K355" s="37"/>
      <c r="L355" s="44"/>
      <c r="M355" s="44"/>
    </row>
    <row r="356" spans="1:13" s="11" customFormat="1" ht="15.75" thickBot="1">
      <c r="A356" s="104"/>
      <c r="B356" s="17" t="s">
        <v>11</v>
      </c>
      <c r="C356" s="29">
        <v>0</v>
      </c>
      <c r="D356" s="29">
        <v>0</v>
      </c>
      <c r="E356" s="29">
        <v>0</v>
      </c>
      <c r="F356" s="18"/>
      <c r="G356" s="30"/>
      <c r="H356" s="18">
        <f t="shared" si="40"/>
        <v>0</v>
      </c>
      <c r="I356" s="18">
        <f t="shared" si="42"/>
        <v>0</v>
      </c>
      <c r="J356" s="18">
        <f t="shared" si="43"/>
        <v>0</v>
      </c>
      <c r="K356" s="37"/>
      <c r="L356" s="44"/>
      <c r="M356" s="44"/>
    </row>
    <row r="357" spans="1:13" s="11" customFormat="1" ht="15.75" thickBot="1">
      <c r="A357" s="104"/>
      <c r="B357" s="17" t="s">
        <v>12</v>
      </c>
      <c r="C357" s="29">
        <v>0</v>
      </c>
      <c r="D357" s="29">
        <v>0</v>
      </c>
      <c r="E357" s="29">
        <v>0</v>
      </c>
      <c r="F357" s="18"/>
      <c r="G357" s="30"/>
      <c r="H357" s="18">
        <f t="shared" si="40"/>
        <v>0</v>
      </c>
      <c r="I357" s="18">
        <f t="shared" si="42"/>
        <v>0</v>
      </c>
      <c r="J357" s="18">
        <f t="shared" si="43"/>
        <v>0</v>
      </c>
      <c r="K357" s="37"/>
      <c r="L357" s="44"/>
      <c r="M357" s="44"/>
    </row>
    <row r="358" spans="1:13" s="11" customFormat="1" ht="15.75" thickBot="1">
      <c r="A358" s="104"/>
      <c r="B358" s="17" t="s">
        <v>13</v>
      </c>
      <c r="C358" s="29">
        <v>0</v>
      </c>
      <c r="D358" s="29">
        <v>100</v>
      </c>
      <c r="E358" s="29">
        <v>0</v>
      </c>
      <c r="F358" s="18">
        <v>2216120</v>
      </c>
      <c r="G358" s="30">
        <v>0.95399999999999996</v>
      </c>
      <c r="H358" s="18">
        <f t="shared" si="40"/>
        <v>0</v>
      </c>
      <c r="I358" s="18">
        <f t="shared" si="42"/>
        <v>211417848</v>
      </c>
      <c r="J358" s="18">
        <f t="shared" si="43"/>
        <v>0</v>
      </c>
      <c r="K358" s="37"/>
      <c r="L358" s="44"/>
      <c r="M358" s="44"/>
    </row>
    <row r="359" spans="1:13" s="11" customFormat="1" ht="15.75" thickBot="1">
      <c r="A359" s="104"/>
      <c r="B359" s="17" t="s">
        <v>14</v>
      </c>
      <c r="C359" s="29">
        <v>0</v>
      </c>
      <c r="D359" s="29">
        <v>0</v>
      </c>
      <c r="E359" s="29">
        <v>0</v>
      </c>
      <c r="F359" s="18">
        <v>3100857</v>
      </c>
      <c r="G359" s="30">
        <v>0.92100000000000004</v>
      </c>
      <c r="H359" s="18">
        <f t="shared" si="40"/>
        <v>0</v>
      </c>
      <c r="I359" s="18">
        <f t="shared" si="42"/>
        <v>0</v>
      </c>
      <c r="J359" s="18">
        <f t="shared" si="43"/>
        <v>0</v>
      </c>
      <c r="K359" s="37"/>
      <c r="L359" s="44"/>
      <c r="M359" s="44"/>
    </row>
    <row r="360" spans="1:13" s="11" customFormat="1" ht="15.75" thickBot="1">
      <c r="A360" s="104"/>
      <c r="B360" s="17" t="s">
        <v>15</v>
      </c>
      <c r="C360" s="29">
        <v>0</v>
      </c>
      <c r="D360" s="29">
        <v>0</v>
      </c>
      <c r="E360" s="29">
        <v>0</v>
      </c>
      <c r="F360" s="18">
        <v>4801920</v>
      </c>
      <c r="G360" s="30">
        <v>1</v>
      </c>
      <c r="H360" s="18">
        <f t="shared" si="40"/>
        <v>0</v>
      </c>
      <c r="I360" s="18">
        <f t="shared" si="42"/>
        <v>0</v>
      </c>
      <c r="J360" s="18">
        <f t="shared" si="43"/>
        <v>0</v>
      </c>
      <c r="K360" s="37"/>
      <c r="L360" s="44"/>
      <c r="M360" s="44"/>
    </row>
    <row r="361" spans="1:13" s="16" customFormat="1" ht="15.75" thickBot="1">
      <c r="A361" s="104"/>
      <c r="B361" s="24" t="s">
        <v>49</v>
      </c>
      <c r="C361" s="24">
        <f>SUM(C345:C360)</f>
        <v>6628</v>
      </c>
      <c r="D361" s="24">
        <f>SUM(D345:D360)</f>
        <v>8212</v>
      </c>
      <c r="E361" s="24">
        <f>SUM(E345:E360)</f>
        <v>6432</v>
      </c>
      <c r="F361" s="24"/>
      <c r="G361" s="25"/>
      <c r="H361" s="24">
        <f t="shared" ref="H361:J361" si="45">SUM(H345:H360)</f>
        <v>6192292435.8929996</v>
      </c>
      <c r="I361" s="24">
        <f t="shared" si="45"/>
        <v>19939134965.253002</v>
      </c>
      <c r="J361" s="24">
        <f t="shared" si="45"/>
        <v>5508004396.493</v>
      </c>
      <c r="K361" s="36"/>
      <c r="L361" s="43"/>
      <c r="M361" s="43"/>
    </row>
    <row r="362" spans="1:13" s="11" customFormat="1" ht="15.75" thickBot="1">
      <c r="A362" s="104" t="s">
        <v>37</v>
      </c>
      <c r="B362" s="17" t="s">
        <v>0</v>
      </c>
      <c r="C362" s="29">
        <v>440</v>
      </c>
      <c r="D362" s="29">
        <v>7057</v>
      </c>
      <c r="E362" s="29">
        <v>1140</v>
      </c>
      <c r="F362" s="18">
        <v>3128907</v>
      </c>
      <c r="G362" s="30">
        <v>0.86599999999999999</v>
      </c>
      <c r="H362" s="18">
        <f t="shared" si="40"/>
        <v>1192238723.28</v>
      </c>
      <c r="I362" s="18">
        <f t="shared" si="42"/>
        <v>19121883341.334</v>
      </c>
      <c r="J362" s="18">
        <f t="shared" si="43"/>
        <v>3088982146.6799998</v>
      </c>
      <c r="K362" s="37"/>
      <c r="L362" s="44"/>
      <c r="M362" s="44"/>
    </row>
    <row r="363" spans="1:13" s="11" customFormat="1" ht="15.75" thickBot="1">
      <c r="A363" s="104"/>
      <c r="B363" s="17" t="s">
        <v>1</v>
      </c>
      <c r="C363" s="29">
        <v>11566</v>
      </c>
      <c r="D363" s="29">
        <v>3273</v>
      </c>
      <c r="E363" s="29">
        <v>10307</v>
      </c>
      <c r="F363" s="18">
        <v>984750</v>
      </c>
      <c r="G363" s="30">
        <v>0.90900000000000003</v>
      </c>
      <c r="H363" s="18">
        <f t="shared" si="40"/>
        <v>10353163216.5</v>
      </c>
      <c r="I363" s="18">
        <f t="shared" si="42"/>
        <v>2929785855.75</v>
      </c>
      <c r="J363" s="18">
        <f t="shared" si="43"/>
        <v>9226184789.25</v>
      </c>
      <c r="K363" s="37"/>
      <c r="L363" s="44"/>
      <c r="M363" s="44"/>
    </row>
    <row r="364" spans="1:13" s="11" customFormat="1" ht="15.75" thickBot="1">
      <c r="A364" s="104"/>
      <c r="B364" s="17" t="s">
        <v>2</v>
      </c>
      <c r="C364" s="29">
        <v>717</v>
      </c>
      <c r="D364" s="29">
        <v>3690</v>
      </c>
      <c r="E364" s="29">
        <v>717</v>
      </c>
      <c r="F364" s="18">
        <v>678080</v>
      </c>
      <c r="G364" s="30">
        <v>1.012</v>
      </c>
      <c r="H364" s="18">
        <f t="shared" si="40"/>
        <v>492017560.31999999</v>
      </c>
      <c r="I364" s="18">
        <f t="shared" si="42"/>
        <v>2532140582.4000001</v>
      </c>
      <c r="J364" s="18">
        <f t="shared" si="43"/>
        <v>492017560.31999999</v>
      </c>
      <c r="K364" s="37"/>
      <c r="L364" s="44"/>
      <c r="M364" s="44"/>
    </row>
    <row r="365" spans="1:13" s="11" customFormat="1" ht="15.75" thickBot="1">
      <c r="A365" s="104"/>
      <c r="B365" s="17" t="s">
        <v>3</v>
      </c>
      <c r="C365" s="29">
        <v>0</v>
      </c>
      <c r="D365" s="29">
        <v>74</v>
      </c>
      <c r="E365" s="29">
        <v>0</v>
      </c>
      <c r="F365" s="18">
        <v>2742707</v>
      </c>
      <c r="G365" s="30">
        <v>0.89600000000000002</v>
      </c>
      <c r="H365" s="18">
        <f t="shared" si="40"/>
        <v>0</v>
      </c>
      <c r="I365" s="18">
        <f t="shared" si="42"/>
        <v>181852444.928</v>
      </c>
      <c r="J365" s="18">
        <f t="shared" si="43"/>
        <v>0</v>
      </c>
      <c r="K365" s="37"/>
      <c r="L365" s="44"/>
      <c r="M365" s="44"/>
    </row>
    <row r="366" spans="1:13" s="11" customFormat="1" ht="15.75" thickBot="1">
      <c r="A366" s="104"/>
      <c r="B366" s="17" t="s">
        <v>4</v>
      </c>
      <c r="C366" s="29">
        <v>0</v>
      </c>
      <c r="D366" s="29">
        <v>0</v>
      </c>
      <c r="E366" s="29">
        <v>0</v>
      </c>
      <c r="F366" s="18">
        <v>3748820</v>
      </c>
      <c r="G366" s="30">
        <v>1</v>
      </c>
      <c r="H366" s="18">
        <f t="shared" si="40"/>
        <v>0</v>
      </c>
      <c r="I366" s="18">
        <f t="shared" si="42"/>
        <v>0</v>
      </c>
      <c r="J366" s="18">
        <f t="shared" si="43"/>
        <v>0</v>
      </c>
      <c r="K366" s="37"/>
      <c r="L366" s="44"/>
      <c r="M366" s="44"/>
    </row>
    <row r="367" spans="1:13" s="11" customFormat="1" ht="15.75" thickBot="1">
      <c r="A367" s="104"/>
      <c r="B367" s="17" t="s">
        <v>5</v>
      </c>
      <c r="C367" s="29">
        <v>0</v>
      </c>
      <c r="D367" s="29">
        <v>0</v>
      </c>
      <c r="E367" s="29">
        <v>0</v>
      </c>
      <c r="F367" s="18">
        <v>3098000</v>
      </c>
      <c r="G367" s="30">
        <v>1</v>
      </c>
      <c r="H367" s="18">
        <f t="shared" si="40"/>
        <v>0</v>
      </c>
      <c r="I367" s="18">
        <f t="shared" si="42"/>
        <v>0</v>
      </c>
      <c r="J367" s="18">
        <f t="shared" si="43"/>
        <v>0</v>
      </c>
      <c r="K367" s="37"/>
      <c r="L367" s="44"/>
      <c r="M367" s="44"/>
    </row>
    <row r="368" spans="1:13" s="11" customFormat="1" ht="15.75" thickBot="1">
      <c r="A368" s="104"/>
      <c r="B368" s="17" t="s">
        <v>6</v>
      </c>
      <c r="C368" s="29">
        <v>107</v>
      </c>
      <c r="D368" s="29">
        <v>107</v>
      </c>
      <c r="E368" s="29">
        <v>107</v>
      </c>
      <c r="F368" s="18">
        <v>2400137</v>
      </c>
      <c r="G368" s="30">
        <v>0.91700000000000004</v>
      </c>
      <c r="H368" s="18">
        <f t="shared" si="40"/>
        <v>235499042.303</v>
      </c>
      <c r="I368" s="18">
        <f t="shared" si="42"/>
        <v>235499042.303</v>
      </c>
      <c r="J368" s="18">
        <f t="shared" si="43"/>
        <v>235499042.303</v>
      </c>
      <c r="K368" s="37"/>
      <c r="L368" s="44"/>
      <c r="M368" s="44"/>
    </row>
    <row r="369" spans="1:13" s="11" customFormat="1" ht="15.75" thickBot="1">
      <c r="A369" s="104"/>
      <c r="B369" s="17" t="s">
        <v>7</v>
      </c>
      <c r="C369" s="29">
        <v>3672</v>
      </c>
      <c r="D369" s="29">
        <v>0</v>
      </c>
      <c r="E369" s="29">
        <v>0</v>
      </c>
      <c r="F369" s="18">
        <v>5080991</v>
      </c>
      <c r="G369" s="30">
        <v>0.95899999999999996</v>
      </c>
      <c r="H369" s="18">
        <f t="shared" si="40"/>
        <v>17892445594.967999</v>
      </c>
      <c r="I369" s="18">
        <f t="shared" si="42"/>
        <v>0</v>
      </c>
      <c r="J369" s="18">
        <f t="shared" si="43"/>
        <v>0</v>
      </c>
      <c r="K369" s="37"/>
      <c r="L369" s="44"/>
      <c r="M369" s="44"/>
    </row>
    <row r="370" spans="1:13" s="11" customFormat="1" ht="15.75" thickBot="1">
      <c r="A370" s="104"/>
      <c r="B370" s="17" t="s">
        <v>8</v>
      </c>
      <c r="C370" s="29">
        <v>0</v>
      </c>
      <c r="D370" s="29">
        <v>0</v>
      </c>
      <c r="E370" s="29">
        <v>0</v>
      </c>
      <c r="F370" s="20"/>
      <c r="G370" s="30"/>
      <c r="H370" s="18">
        <f t="shared" si="40"/>
        <v>0</v>
      </c>
      <c r="I370" s="18">
        <f t="shared" si="42"/>
        <v>0</v>
      </c>
      <c r="J370" s="18">
        <f t="shared" si="43"/>
        <v>0</v>
      </c>
      <c r="K370" s="37"/>
      <c r="L370" s="44"/>
      <c r="M370" s="44"/>
    </row>
    <row r="371" spans="1:13" s="11" customFormat="1" ht="15.75" thickBot="1">
      <c r="A371" s="104"/>
      <c r="B371" s="17" t="s">
        <v>9</v>
      </c>
      <c r="C371" s="29">
        <v>120</v>
      </c>
      <c r="D371" s="29">
        <v>153</v>
      </c>
      <c r="E371" s="29">
        <v>151</v>
      </c>
      <c r="F371" s="18">
        <v>3825920</v>
      </c>
      <c r="G371" s="30">
        <v>0.88400000000000001</v>
      </c>
      <c r="H371" s="18">
        <f t="shared" si="40"/>
        <v>405853593.60000002</v>
      </c>
      <c r="I371" s="18">
        <f t="shared" si="42"/>
        <v>517463331.84000003</v>
      </c>
      <c r="J371" s="18">
        <f t="shared" si="43"/>
        <v>510699105.28000003</v>
      </c>
      <c r="K371" s="37"/>
      <c r="L371" s="44"/>
      <c r="M371" s="44"/>
    </row>
    <row r="372" spans="1:13" s="11" customFormat="1" ht="15.75" thickBot="1">
      <c r="A372" s="104"/>
      <c r="B372" s="17" t="s">
        <v>10</v>
      </c>
      <c r="C372" s="29">
        <v>0</v>
      </c>
      <c r="D372" s="29">
        <v>0</v>
      </c>
      <c r="E372" s="29">
        <v>0</v>
      </c>
      <c r="F372" s="18">
        <v>3775520</v>
      </c>
      <c r="G372" s="30">
        <v>0.83599999999999997</v>
      </c>
      <c r="H372" s="18">
        <f t="shared" si="40"/>
        <v>0</v>
      </c>
      <c r="I372" s="18">
        <f t="shared" si="42"/>
        <v>0</v>
      </c>
      <c r="J372" s="18">
        <f t="shared" si="43"/>
        <v>0</v>
      </c>
      <c r="K372" s="37"/>
      <c r="L372" s="44"/>
      <c r="M372" s="44"/>
    </row>
    <row r="373" spans="1:13" s="11" customFormat="1" ht="15.75" thickBot="1">
      <c r="A373" s="104"/>
      <c r="B373" s="17" t="s">
        <v>11</v>
      </c>
      <c r="C373" s="29">
        <v>0</v>
      </c>
      <c r="D373" s="29">
        <v>0</v>
      </c>
      <c r="E373" s="29">
        <v>0</v>
      </c>
      <c r="F373" s="18"/>
      <c r="G373" s="30"/>
      <c r="H373" s="18">
        <f t="shared" si="40"/>
        <v>0</v>
      </c>
      <c r="I373" s="18">
        <f t="shared" si="42"/>
        <v>0</v>
      </c>
      <c r="J373" s="18">
        <f t="shared" si="43"/>
        <v>0</v>
      </c>
      <c r="K373" s="37"/>
      <c r="L373" s="44"/>
      <c r="M373" s="44"/>
    </row>
    <row r="374" spans="1:13" s="11" customFormat="1" ht="15.75" thickBot="1">
      <c r="A374" s="104"/>
      <c r="B374" s="17" t="s">
        <v>12</v>
      </c>
      <c r="C374" s="29">
        <v>0</v>
      </c>
      <c r="D374" s="29">
        <v>0</v>
      </c>
      <c r="E374" s="29">
        <v>0</v>
      </c>
      <c r="F374" s="18"/>
      <c r="G374" s="30"/>
      <c r="H374" s="18">
        <f t="shared" si="40"/>
        <v>0</v>
      </c>
      <c r="I374" s="18">
        <f t="shared" si="42"/>
        <v>0</v>
      </c>
      <c r="J374" s="18">
        <f t="shared" si="43"/>
        <v>0</v>
      </c>
      <c r="K374" s="37"/>
      <c r="L374" s="44"/>
      <c r="M374" s="44"/>
    </row>
    <row r="375" spans="1:13" s="11" customFormat="1" ht="15.75" thickBot="1">
      <c r="A375" s="104"/>
      <c r="B375" s="17" t="s">
        <v>13</v>
      </c>
      <c r="C375" s="29">
        <v>3500</v>
      </c>
      <c r="D375" s="29">
        <v>2002</v>
      </c>
      <c r="E375" s="29">
        <v>3500</v>
      </c>
      <c r="F375" s="18">
        <v>2216120</v>
      </c>
      <c r="G375" s="30">
        <v>0.95099999999999996</v>
      </c>
      <c r="H375" s="18">
        <f t="shared" si="40"/>
        <v>7376355420</v>
      </c>
      <c r="I375" s="18">
        <f t="shared" si="42"/>
        <v>4219275300.2399998</v>
      </c>
      <c r="J375" s="18">
        <f t="shared" si="43"/>
        <v>7376355420</v>
      </c>
      <c r="K375" s="37"/>
      <c r="L375" s="44"/>
      <c r="M375" s="44"/>
    </row>
    <row r="376" spans="1:13" s="11" customFormat="1" ht="15.75" thickBot="1">
      <c r="A376" s="104"/>
      <c r="B376" s="17" t="s">
        <v>14</v>
      </c>
      <c r="C376" s="29">
        <v>0</v>
      </c>
      <c r="D376" s="29">
        <v>0</v>
      </c>
      <c r="E376" s="29">
        <v>0</v>
      </c>
      <c r="F376" s="18">
        <v>3100857</v>
      </c>
      <c r="G376" s="30">
        <v>0.91500000000000004</v>
      </c>
      <c r="H376" s="18">
        <f t="shared" si="40"/>
        <v>0</v>
      </c>
      <c r="I376" s="18">
        <f t="shared" si="42"/>
        <v>0</v>
      </c>
      <c r="J376" s="18">
        <f t="shared" si="43"/>
        <v>0</v>
      </c>
      <c r="K376" s="37"/>
      <c r="L376" s="44"/>
      <c r="M376" s="44"/>
    </row>
    <row r="377" spans="1:13" s="11" customFormat="1" ht="15.75" thickBot="1">
      <c r="A377" s="104"/>
      <c r="B377" s="17" t="s">
        <v>15</v>
      </c>
      <c r="C377" s="29">
        <v>0</v>
      </c>
      <c r="D377" s="29">
        <v>28546</v>
      </c>
      <c r="E377" s="29">
        <v>1</v>
      </c>
      <c r="F377" s="18">
        <v>4801920</v>
      </c>
      <c r="G377" s="30">
        <v>0.90700000000000003</v>
      </c>
      <c r="H377" s="18">
        <f t="shared" si="40"/>
        <v>0</v>
      </c>
      <c r="I377" s="18">
        <f t="shared" si="42"/>
        <v>124327576746.24001</v>
      </c>
      <c r="J377" s="18">
        <f t="shared" si="43"/>
        <v>4355341.4400000004</v>
      </c>
      <c r="K377" s="37"/>
      <c r="L377" s="44"/>
      <c r="M377" s="44"/>
    </row>
    <row r="378" spans="1:13" s="16" customFormat="1" ht="15.75" thickBot="1">
      <c r="A378" s="104"/>
      <c r="B378" s="24" t="s">
        <v>49</v>
      </c>
      <c r="C378" s="24">
        <f>SUM(C362:C377)</f>
        <v>20122</v>
      </c>
      <c r="D378" s="24">
        <f>SUM(D362:D377)</f>
        <v>44902</v>
      </c>
      <c r="E378" s="24">
        <f>SUM(E362:E377)</f>
        <v>15923</v>
      </c>
      <c r="F378" s="24"/>
      <c r="G378" s="25"/>
      <c r="H378" s="24">
        <f t="shared" ref="H378:J378" si="46">SUM(H362:H377)</f>
        <v>37947573150.970993</v>
      </c>
      <c r="I378" s="24">
        <f t="shared" si="46"/>
        <v>154065476645.035</v>
      </c>
      <c r="J378" s="24">
        <f t="shared" si="46"/>
        <v>20934093405.272999</v>
      </c>
      <c r="K378" s="36"/>
      <c r="L378" s="43"/>
      <c r="M378" s="43"/>
    </row>
    <row r="379" spans="1:13" s="11" customFormat="1" ht="15.75" thickBot="1">
      <c r="A379" s="104" t="s">
        <v>38</v>
      </c>
      <c r="B379" s="17" t="s">
        <v>0</v>
      </c>
      <c r="C379" s="29">
        <v>527</v>
      </c>
      <c r="D379" s="29">
        <v>527</v>
      </c>
      <c r="E379" s="29">
        <v>527</v>
      </c>
      <c r="F379" s="18">
        <v>3128907</v>
      </c>
      <c r="G379" s="30">
        <v>1.5980000000000001</v>
      </c>
      <c r="H379" s="18">
        <f>C379*F379*G379</f>
        <v>2634996514.4219999</v>
      </c>
      <c r="I379" s="18">
        <f>D379*F379*G379</f>
        <v>2634996514.4219999</v>
      </c>
      <c r="J379" s="18">
        <f>E379*F379*G379</f>
        <v>2634996514.4219999</v>
      </c>
      <c r="K379" s="37"/>
      <c r="L379" s="44"/>
      <c r="M379" s="44"/>
    </row>
    <row r="380" spans="1:13" s="11" customFormat="1" ht="15.75" thickBot="1">
      <c r="A380" s="104"/>
      <c r="B380" s="17" t="s">
        <v>1</v>
      </c>
      <c r="C380" s="29">
        <v>962</v>
      </c>
      <c r="D380" s="29">
        <v>962</v>
      </c>
      <c r="E380" s="29">
        <v>962</v>
      </c>
      <c r="F380" s="18">
        <v>984750</v>
      </c>
      <c r="G380" s="30">
        <v>1.2</v>
      </c>
      <c r="H380" s="18">
        <f t="shared" si="40"/>
        <v>1136795400</v>
      </c>
      <c r="I380" s="18">
        <f t="shared" si="42"/>
        <v>1136795400</v>
      </c>
      <c r="J380" s="18">
        <f t="shared" si="43"/>
        <v>1136795400</v>
      </c>
      <c r="K380" s="37"/>
      <c r="L380" s="44"/>
      <c r="M380" s="44"/>
    </row>
    <row r="381" spans="1:13" s="11" customFormat="1" ht="15.75" thickBot="1">
      <c r="A381" s="104"/>
      <c r="B381" s="17" t="s">
        <v>2</v>
      </c>
      <c r="C381" s="29">
        <v>368</v>
      </c>
      <c r="D381" s="29">
        <v>368</v>
      </c>
      <c r="E381" s="29">
        <v>368</v>
      </c>
      <c r="F381" s="18">
        <v>678080</v>
      </c>
      <c r="G381" s="30">
        <v>1.37</v>
      </c>
      <c r="H381" s="18">
        <f t="shared" si="40"/>
        <v>341860812.80000001</v>
      </c>
      <c r="I381" s="18">
        <f t="shared" si="42"/>
        <v>341860812.80000001</v>
      </c>
      <c r="J381" s="18">
        <f t="shared" si="43"/>
        <v>341860812.80000001</v>
      </c>
      <c r="K381" s="37"/>
      <c r="L381" s="44"/>
      <c r="M381" s="44"/>
    </row>
    <row r="382" spans="1:13" s="11" customFormat="1" ht="15.75" thickBot="1">
      <c r="A382" s="104"/>
      <c r="B382" s="17" t="s">
        <v>3</v>
      </c>
      <c r="C382" s="29">
        <v>0</v>
      </c>
      <c r="D382" s="29">
        <v>0</v>
      </c>
      <c r="E382" s="29">
        <v>0</v>
      </c>
      <c r="F382" s="18">
        <v>2742707</v>
      </c>
      <c r="G382" s="30"/>
      <c r="H382" s="18">
        <f t="shared" si="40"/>
        <v>0</v>
      </c>
      <c r="I382" s="18">
        <f t="shared" si="42"/>
        <v>0</v>
      </c>
      <c r="J382" s="18">
        <f t="shared" si="43"/>
        <v>0</v>
      </c>
      <c r="K382" s="37"/>
      <c r="L382" s="44"/>
      <c r="M382" s="44"/>
    </row>
    <row r="383" spans="1:13" s="11" customFormat="1" ht="15.75" thickBot="1">
      <c r="A383" s="104"/>
      <c r="B383" s="17" t="s">
        <v>4</v>
      </c>
      <c r="C383" s="29">
        <v>0</v>
      </c>
      <c r="D383" s="29">
        <v>0</v>
      </c>
      <c r="E383" s="29">
        <v>0</v>
      </c>
      <c r="F383" s="18">
        <v>3748820</v>
      </c>
      <c r="G383" s="30"/>
      <c r="H383" s="18">
        <f t="shared" si="40"/>
        <v>0</v>
      </c>
      <c r="I383" s="18">
        <f t="shared" si="42"/>
        <v>0</v>
      </c>
      <c r="J383" s="18">
        <f t="shared" si="43"/>
        <v>0</v>
      </c>
      <c r="K383" s="37"/>
      <c r="L383" s="44"/>
      <c r="M383" s="44"/>
    </row>
    <row r="384" spans="1:13" s="11" customFormat="1" ht="15.75" thickBot="1">
      <c r="A384" s="104"/>
      <c r="B384" s="17" t="s">
        <v>5</v>
      </c>
      <c r="C384" s="29">
        <v>703</v>
      </c>
      <c r="D384" s="29">
        <v>703</v>
      </c>
      <c r="E384" s="29">
        <v>703</v>
      </c>
      <c r="F384" s="18">
        <v>3098000</v>
      </c>
      <c r="G384" s="30">
        <v>1</v>
      </c>
      <c r="H384" s="18">
        <f>C384*F384*G384</f>
        <v>2177894000</v>
      </c>
      <c r="I384" s="18">
        <f>D384*F384*G384</f>
        <v>2177894000</v>
      </c>
      <c r="J384" s="18">
        <f>E384*F384*G384</f>
        <v>2177894000</v>
      </c>
      <c r="K384" s="37"/>
      <c r="L384" s="44"/>
      <c r="M384" s="44"/>
    </row>
    <row r="385" spans="1:13" s="11" customFormat="1" ht="15.75" thickBot="1">
      <c r="A385" s="104"/>
      <c r="B385" s="17" t="s">
        <v>6</v>
      </c>
      <c r="C385" s="29">
        <v>15</v>
      </c>
      <c r="D385" s="29">
        <v>15</v>
      </c>
      <c r="E385" s="29">
        <v>15</v>
      </c>
      <c r="F385" s="18">
        <v>2400137</v>
      </c>
      <c r="G385" s="30">
        <v>1.2</v>
      </c>
      <c r="H385" s="18">
        <f t="shared" si="40"/>
        <v>43202466</v>
      </c>
      <c r="I385" s="18">
        <f t="shared" si="42"/>
        <v>43202466</v>
      </c>
      <c r="J385" s="18">
        <f t="shared" si="43"/>
        <v>43202466</v>
      </c>
      <c r="K385" s="37"/>
      <c r="L385" s="44"/>
      <c r="M385" s="44"/>
    </row>
    <row r="386" spans="1:13" s="11" customFormat="1" ht="15.75" thickBot="1">
      <c r="A386" s="104"/>
      <c r="B386" s="17" t="s">
        <v>7</v>
      </c>
      <c r="C386" s="29">
        <v>2000</v>
      </c>
      <c r="D386" s="29">
        <v>2000</v>
      </c>
      <c r="E386" s="29">
        <v>2000</v>
      </c>
      <c r="F386" s="18">
        <v>5080991</v>
      </c>
      <c r="G386" s="30">
        <v>1.1200000000000001</v>
      </c>
      <c r="H386" s="18">
        <f>C386*F386*G386</f>
        <v>11381419840.000002</v>
      </c>
      <c r="I386" s="18">
        <f>D386*F386*G386</f>
        <v>11381419840.000002</v>
      </c>
      <c r="J386" s="18">
        <f>E386*F386*G386</f>
        <v>11381419840.000002</v>
      </c>
      <c r="K386" s="37"/>
      <c r="L386" s="44"/>
      <c r="M386" s="44"/>
    </row>
    <row r="387" spans="1:13" s="11" customFormat="1" ht="15.75" thickBot="1">
      <c r="A387" s="104"/>
      <c r="B387" s="17" t="s">
        <v>8</v>
      </c>
      <c r="C387" s="29">
        <v>0</v>
      </c>
      <c r="D387" s="29">
        <v>0</v>
      </c>
      <c r="E387" s="29">
        <v>0</v>
      </c>
      <c r="F387" s="20"/>
      <c r="G387" s="30"/>
      <c r="H387" s="18">
        <f t="shared" si="40"/>
        <v>0</v>
      </c>
      <c r="I387" s="18">
        <f t="shared" si="42"/>
        <v>0</v>
      </c>
      <c r="J387" s="18">
        <f t="shared" si="43"/>
        <v>0</v>
      </c>
      <c r="K387" s="37"/>
      <c r="L387" s="44"/>
      <c r="M387" s="44"/>
    </row>
    <row r="388" spans="1:13" s="11" customFormat="1" ht="15.75" thickBot="1">
      <c r="A388" s="104"/>
      <c r="B388" s="17" t="s">
        <v>9</v>
      </c>
      <c r="C388" s="29">
        <v>3319</v>
      </c>
      <c r="D388" s="29">
        <v>3319</v>
      </c>
      <c r="E388" s="29">
        <v>3319</v>
      </c>
      <c r="F388" s="18">
        <v>3825920</v>
      </c>
      <c r="G388" s="30">
        <v>0.95</v>
      </c>
      <c r="H388" s="18">
        <f t="shared" si="40"/>
        <v>12063317056</v>
      </c>
      <c r="I388" s="18">
        <f t="shared" si="42"/>
        <v>12063317056</v>
      </c>
      <c r="J388" s="18">
        <f t="shared" si="43"/>
        <v>12063317056</v>
      </c>
      <c r="K388" s="37"/>
      <c r="L388" s="44"/>
      <c r="M388" s="44"/>
    </row>
    <row r="389" spans="1:13" s="11" customFormat="1" ht="15.75" thickBot="1">
      <c r="A389" s="104"/>
      <c r="B389" s="17" t="s">
        <v>10</v>
      </c>
      <c r="C389" s="29">
        <v>0</v>
      </c>
      <c r="D389" s="29">
        <v>0</v>
      </c>
      <c r="E389" s="29">
        <v>0</v>
      </c>
      <c r="F389" s="18">
        <v>3775520</v>
      </c>
      <c r="G389" s="30"/>
      <c r="H389" s="18">
        <f t="shared" si="40"/>
        <v>0</v>
      </c>
      <c r="I389" s="18">
        <f t="shared" si="42"/>
        <v>0</v>
      </c>
      <c r="J389" s="18">
        <f t="shared" si="43"/>
        <v>0</v>
      </c>
      <c r="K389" s="37"/>
      <c r="L389" s="44"/>
      <c r="M389" s="44"/>
    </row>
    <row r="390" spans="1:13" s="11" customFormat="1" ht="15.75" thickBot="1">
      <c r="A390" s="104"/>
      <c r="B390" s="31" t="s">
        <v>11</v>
      </c>
      <c r="C390" s="29">
        <v>300</v>
      </c>
      <c r="D390" s="29">
        <v>300</v>
      </c>
      <c r="E390" s="29">
        <v>300</v>
      </c>
      <c r="F390" s="29">
        <v>678080</v>
      </c>
      <c r="G390" s="30">
        <v>1.37</v>
      </c>
      <c r="H390" s="29">
        <f>C390*F390*G390</f>
        <v>278690880</v>
      </c>
      <c r="I390" s="29">
        <f>D390*F390*G390</f>
        <v>278690880</v>
      </c>
      <c r="J390" s="29">
        <f>E390*F390*G390</f>
        <v>278690880</v>
      </c>
      <c r="K390" s="37"/>
      <c r="L390" s="44"/>
      <c r="M390" s="44"/>
    </row>
    <row r="391" spans="1:13" s="11" customFormat="1" ht="15.75" thickBot="1">
      <c r="A391" s="104"/>
      <c r="B391" s="31" t="s">
        <v>12</v>
      </c>
      <c r="C391" s="29">
        <v>0</v>
      </c>
      <c r="D391" s="29">
        <v>0</v>
      </c>
      <c r="E391" s="29">
        <v>0</v>
      </c>
      <c r="F391" s="29"/>
      <c r="G391" s="30"/>
      <c r="H391" s="29">
        <f t="shared" ref="H391:H411" si="47">C391*F391*G391</f>
        <v>0</v>
      </c>
      <c r="I391" s="29">
        <f t="shared" si="42"/>
        <v>0</v>
      </c>
      <c r="J391" s="29">
        <f t="shared" si="43"/>
        <v>0</v>
      </c>
      <c r="K391" s="37"/>
      <c r="L391" s="44"/>
      <c r="M391" s="44"/>
    </row>
    <row r="392" spans="1:13" s="11" customFormat="1" ht="15.75" thickBot="1">
      <c r="A392" s="104"/>
      <c r="B392" s="31" t="s">
        <v>13</v>
      </c>
      <c r="C392" s="29">
        <v>5874</v>
      </c>
      <c r="D392" s="29">
        <v>5874</v>
      </c>
      <c r="E392" s="29">
        <v>5874</v>
      </c>
      <c r="F392" s="29">
        <v>2216120</v>
      </c>
      <c r="G392" s="30">
        <v>1.1100000000000001</v>
      </c>
      <c r="H392" s="29">
        <f>C392*F392*G392</f>
        <v>14449412656.800001</v>
      </c>
      <c r="I392" s="29">
        <f t="shared" si="42"/>
        <v>14449412656.800001</v>
      </c>
      <c r="J392" s="29">
        <f t="shared" si="43"/>
        <v>14449412656.800001</v>
      </c>
      <c r="K392" s="37"/>
      <c r="L392" s="44"/>
      <c r="M392" s="44"/>
    </row>
    <row r="393" spans="1:13" s="11" customFormat="1" ht="15.75" thickBot="1">
      <c r="A393" s="104"/>
      <c r="B393" s="17" t="s">
        <v>14</v>
      </c>
      <c r="C393" s="29">
        <v>0</v>
      </c>
      <c r="D393" s="29">
        <v>0</v>
      </c>
      <c r="E393" s="29">
        <v>0</v>
      </c>
      <c r="F393" s="18">
        <v>3100857</v>
      </c>
      <c r="G393" s="30"/>
      <c r="H393" s="18">
        <f t="shared" si="47"/>
        <v>0</v>
      </c>
      <c r="I393" s="18">
        <f t="shared" si="42"/>
        <v>0</v>
      </c>
      <c r="J393" s="18">
        <f t="shared" si="43"/>
        <v>0</v>
      </c>
      <c r="K393" s="37"/>
      <c r="L393" s="44"/>
      <c r="M393" s="44"/>
    </row>
    <row r="394" spans="1:13" s="11" customFormat="1" ht="15.75" thickBot="1">
      <c r="A394" s="104"/>
      <c r="B394" s="17" t="s">
        <v>15</v>
      </c>
      <c r="C394" s="29">
        <v>0</v>
      </c>
      <c r="D394" s="29">
        <v>0</v>
      </c>
      <c r="E394" s="29">
        <v>0</v>
      </c>
      <c r="F394" s="18">
        <v>4801920</v>
      </c>
      <c r="G394" s="30">
        <v>0.75</v>
      </c>
      <c r="H394" s="18">
        <f t="shared" si="47"/>
        <v>0</v>
      </c>
      <c r="I394" s="18">
        <f t="shared" si="42"/>
        <v>0</v>
      </c>
      <c r="J394" s="18">
        <f t="shared" si="43"/>
        <v>0</v>
      </c>
      <c r="K394" s="37"/>
      <c r="L394" s="44"/>
      <c r="M394" s="44"/>
    </row>
    <row r="395" spans="1:13" s="16" customFormat="1" ht="15.75" thickBot="1">
      <c r="A395" s="104"/>
      <c r="B395" s="24" t="s">
        <v>49</v>
      </c>
      <c r="C395" s="24">
        <f>SUM(C379:C394)</f>
        <v>14068</v>
      </c>
      <c r="D395" s="24">
        <f>SUM(D379:D394)</f>
        <v>14068</v>
      </c>
      <c r="E395" s="24">
        <f>SUM(E379:E394)</f>
        <v>14068</v>
      </c>
      <c r="F395" s="24"/>
      <c r="G395" s="25"/>
      <c r="H395" s="24">
        <f t="shared" ref="H395:J395" si="48">SUM(H379:H394)</f>
        <v>44507589626.022003</v>
      </c>
      <c r="I395" s="24">
        <f t="shared" si="48"/>
        <v>44507589626.022003</v>
      </c>
      <c r="J395" s="24">
        <f t="shared" si="48"/>
        <v>44507589626.022003</v>
      </c>
      <c r="K395" s="36"/>
      <c r="L395" s="43"/>
      <c r="M395" s="43"/>
    </row>
    <row r="396" spans="1:13" s="11" customFormat="1" ht="15.75" thickBot="1">
      <c r="A396" s="104" t="s">
        <v>39</v>
      </c>
      <c r="B396" s="17" t="s">
        <v>0</v>
      </c>
      <c r="C396" s="29">
        <v>0</v>
      </c>
      <c r="D396" s="29">
        <v>0</v>
      </c>
      <c r="E396" s="29">
        <v>0</v>
      </c>
      <c r="F396" s="18">
        <v>3128907</v>
      </c>
      <c r="G396" s="30">
        <v>0.90300000000000002</v>
      </c>
      <c r="H396" s="18">
        <f t="shared" si="47"/>
        <v>0</v>
      </c>
      <c r="I396" s="18">
        <f t="shared" si="42"/>
        <v>0</v>
      </c>
      <c r="J396" s="18">
        <f t="shared" si="43"/>
        <v>0</v>
      </c>
      <c r="K396" s="37"/>
      <c r="L396" s="44"/>
      <c r="M396" s="44"/>
    </row>
    <row r="397" spans="1:13" s="11" customFormat="1" ht="15.75" thickBot="1">
      <c r="A397" s="104"/>
      <c r="B397" s="17" t="s">
        <v>1</v>
      </c>
      <c r="C397" s="29">
        <v>540</v>
      </c>
      <c r="D397" s="29">
        <v>0</v>
      </c>
      <c r="E397" s="29">
        <v>2160</v>
      </c>
      <c r="F397" s="18">
        <v>984750</v>
      </c>
      <c r="G397" s="30">
        <v>0.94799999999999995</v>
      </c>
      <c r="H397" s="18">
        <f t="shared" si="47"/>
        <v>504113220</v>
      </c>
      <c r="I397" s="18">
        <f t="shared" si="42"/>
        <v>0</v>
      </c>
      <c r="J397" s="18">
        <f t="shared" si="43"/>
        <v>2016452880</v>
      </c>
      <c r="K397" s="37"/>
      <c r="L397" s="44"/>
      <c r="M397" s="44"/>
    </row>
    <row r="398" spans="1:13" s="11" customFormat="1" ht="15.75" thickBot="1">
      <c r="A398" s="104"/>
      <c r="B398" s="17" t="s">
        <v>2</v>
      </c>
      <c r="C398" s="29">
        <v>0</v>
      </c>
      <c r="D398" s="29">
        <v>35</v>
      </c>
      <c r="E398" s="29">
        <v>0</v>
      </c>
      <c r="F398" s="18">
        <v>678080</v>
      </c>
      <c r="G398" s="30">
        <v>1.0129999999999999</v>
      </c>
      <c r="H398" s="18">
        <f t="shared" si="47"/>
        <v>0</v>
      </c>
      <c r="I398" s="18">
        <f t="shared" si="42"/>
        <v>24041326.399999999</v>
      </c>
      <c r="J398" s="18">
        <f t="shared" si="43"/>
        <v>0</v>
      </c>
      <c r="K398" s="37"/>
      <c r="L398" s="44"/>
      <c r="M398" s="44"/>
    </row>
    <row r="399" spans="1:13" s="11" customFormat="1" ht="15.75" thickBot="1">
      <c r="A399" s="104"/>
      <c r="B399" s="17" t="s">
        <v>3</v>
      </c>
      <c r="C399" s="29">
        <v>0</v>
      </c>
      <c r="D399" s="29">
        <v>0</v>
      </c>
      <c r="E399" s="29">
        <v>0</v>
      </c>
      <c r="F399" s="18">
        <v>2742707</v>
      </c>
      <c r="G399" s="30">
        <v>0.91300000000000003</v>
      </c>
      <c r="H399" s="18">
        <f t="shared" si="47"/>
        <v>0</v>
      </c>
      <c r="I399" s="18">
        <f t="shared" si="42"/>
        <v>0</v>
      </c>
      <c r="J399" s="18">
        <f t="shared" si="43"/>
        <v>0</v>
      </c>
      <c r="K399" s="37"/>
      <c r="L399" s="44"/>
      <c r="M399" s="44"/>
    </row>
    <row r="400" spans="1:13" s="11" customFormat="1" ht="15.75" thickBot="1">
      <c r="A400" s="104"/>
      <c r="B400" s="17" t="s">
        <v>4</v>
      </c>
      <c r="C400" s="29">
        <v>0</v>
      </c>
      <c r="D400" s="29">
        <v>0</v>
      </c>
      <c r="E400" s="29">
        <v>0</v>
      </c>
      <c r="F400" s="18">
        <v>3748820</v>
      </c>
      <c r="G400" s="30">
        <v>1</v>
      </c>
      <c r="H400" s="18">
        <f t="shared" si="47"/>
        <v>0</v>
      </c>
      <c r="I400" s="18">
        <f t="shared" si="42"/>
        <v>0</v>
      </c>
      <c r="J400" s="18">
        <f t="shared" si="43"/>
        <v>0</v>
      </c>
      <c r="K400" s="37"/>
      <c r="L400" s="44"/>
      <c r="M400" s="44"/>
    </row>
    <row r="401" spans="1:13" s="11" customFormat="1" ht="15.75" thickBot="1">
      <c r="A401" s="104"/>
      <c r="B401" s="17" t="s">
        <v>5</v>
      </c>
      <c r="C401" s="29">
        <v>3465</v>
      </c>
      <c r="D401" s="29">
        <v>4665</v>
      </c>
      <c r="E401" s="29">
        <v>0</v>
      </c>
      <c r="F401" s="18">
        <v>3098000</v>
      </c>
      <c r="G401" s="30">
        <v>1</v>
      </c>
      <c r="H401" s="18">
        <f t="shared" si="47"/>
        <v>10734570000</v>
      </c>
      <c r="I401" s="18">
        <f t="shared" si="42"/>
        <v>14452170000</v>
      </c>
      <c r="J401" s="18">
        <f t="shared" si="43"/>
        <v>0</v>
      </c>
      <c r="K401" s="37"/>
      <c r="L401" s="44"/>
      <c r="M401" s="44"/>
    </row>
    <row r="402" spans="1:13" s="11" customFormat="1" ht="15.75" thickBot="1">
      <c r="A402" s="104"/>
      <c r="B402" s="17" t="s">
        <v>6</v>
      </c>
      <c r="C402" s="29">
        <v>0</v>
      </c>
      <c r="D402" s="29">
        <v>0</v>
      </c>
      <c r="E402" s="29">
        <v>0</v>
      </c>
      <c r="F402" s="18">
        <v>2400137</v>
      </c>
      <c r="G402" s="30">
        <v>0.94399999999999995</v>
      </c>
      <c r="H402" s="18">
        <f t="shared" si="47"/>
        <v>0</v>
      </c>
      <c r="I402" s="18">
        <f t="shared" si="42"/>
        <v>0</v>
      </c>
      <c r="J402" s="18">
        <f t="shared" si="43"/>
        <v>0</v>
      </c>
      <c r="K402" s="37"/>
      <c r="L402" s="44"/>
      <c r="M402" s="44"/>
    </row>
    <row r="403" spans="1:13" s="11" customFormat="1" ht="15.75" thickBot="1">
      <c r="A403" s="104"/>
      <c r="B403" s="17" t="s">
        <v>7</v>
      </c>
      <c r="C403" s="29">
        <v>0</v>
      </c>
      <c r="D403" s="29">
        <v>0</v>
      </c>
      <c r="E403" s="29">
        <v>0</v>
      </c>
      <c r="F403" s="18">
        <v>5080991</v>
      </c>
      <c r="G403" s="30">
        <v>0.96699999999999997</v>
      </c>
      <c r="H403" s="18">
        <f t="shared" si="47"/>
        <v>0</v>
      </c>
      <c r="I403" s="18">
        <f t="shared" si="42"/>
        <v>0</v>
      </c>
      <c r="J403" s="18">
        <f t="shared" si="43"/>
        <v>0</v>
      </c>
      <c r="K403" s="37"/>
      <c r="L403" s="44"/>
      <c r="M403" s="44"/>
    </row>
    <row r="404" spans="1:13" s="11" customFormat="1" ht="15.75" thickBot="1">
      <c r="A404" s="104"/>
      <c r="B404" s="17" t="s">
        <v>8</v>
      </c>
      <c r="C404" s="29">
        <v>0</v>
      </c>
      <c r="D404" s="29">
        <v>0</v>
      </c>
      <c r="E404" s="29">
        <v>0</v>
      </c>
      <c r="F404" s="20"/>
      <c r="G404" s="30"/>
      <c r="H404" s="18">
        <f t="shared" si="47"/>
        <v>0</v>
      </c>
      <c r="I404" s="18">
        <f t="shared" si="42"/>
        <v>0</v>
      </c>
      <c r="J404" s="18">
        <f t="shared" si="43"/>
        <v>0</v>
      </c>
      <c r="K404" s="37"/>
      <c r="L404" s="44"/>
      <c r="M404" s="44"/>
    </row>
    <row r="405" spans="1:13" s="11" customFormat="1" ht="15.75" thickBot="1">
      <c r="A405" s="104"/>
      <c r="B405" s="17" t="s">
        <v>9</v>
      </c>
      <c r="C405" s="29">
        <v>0</v>
      </c>
      <c r="D405" s="29">
        <v>0</v>
      </c>
      <c r="E405" s="29">
        <v>0</v>
      </c>
      <c r="F405" s="18">
        <v>3825920</v>
      </c>
      <c r="G405" s="30">
        <v>0.94699999999999995</v>
      </c>
      <c r="H405" s="18">
        <f t="shared" si="47"/>
        <v>0</v>
      </c>
      <c r="I405" s="18">
        <f t="shared" ref="I405:I411" si="49">D405*F405*G405</f>
        <v>0</v>
      </c>
      <c r="J405" s="18">
        <f t="shared" ref="J405:J411" si="50">E405*F405*G405</f>
        <v>0</v>
      </c>
      <c r="K405" s="37"/>
      <c r="L405" s="44"/>
      <c r="M405" s="44"/>
    </row>
    <row r="406" spans="1:13" s="11" customFormat="1" ht="15.75" thickBot="1">
      <c r="A406" s="104"/>
      <c r="B406" s="17" t="s">
        <v>10</v>
      </c>
      <c r="C406" s="29">
        <v>0</v>
      </c>
      <c r="D406" s="29">
        <v>0</v>
      </c>
      <c r="E406" s="29">
        <v>0</v>
      </c>
      <c r="F406" s="18">
        <v>3775520</v>
      </c>
      <c r="G406" s="30">
        <v>0.91200000000000003</v>
      </c>
      <c r="H406" s="18">
        <f t="shared" si="47"/>
        <v>0</v>
      </c>
      <c r="I406" s="18">
        <f t="shared" si="49"/>
        <v>0</v>
      </c>
      <c r="J406" s="18">
        <f t="shared" si="50"/>
        <v>0</v>
      </c>
      <c r="K406" s="37"/>
      <c r="L406" s="44"/>
      <c r="M406" s="44"/>
    </row>
    <row r="407" spans="1:13" s="11" customFormat="1" ht="15.75" thickBot="1">
      <c r="A407" s="104"/>
      <c r="B407" s="17" t="s">
        <v>11</v>
      </c>
      <c r="C407" s="29">
        <v>0</v>
      </c>
      <c r="D407" s="29">
        <v>0</v>
      </c>
      <c r="E407" s="29">
        <v>0</v>
      </c>
      <c r="F407" s="18"/>
      <c r="G407" s="30"/>
      <c r="H407" s="18">
        <f t="shared" si="47"/>
        <v>0</v>
      </c>
      <c r="I407" s="18">
        <f t="shared" si="49"/>
        <v>0</v>
      </c>
      <c r="J407" s="18">
        <f t="shared" si="50"/>
        <v>0</v>
      </c>
      <c r="K407" s="37"/>
      <c r="L407" s="44"/>
      <c r="M407" s="44"/>
    </row>
    <row r="408" spans="1:13" s="11" customFormat="1" ht="15.75" thickBot="1">
      <c r="A408" s="104"/>
      <c r="B408" s="17" t="s">
        <v>12</v>
      </c>
      <c r="C408" s="29">
        <v>0</v>
      </c>
      <c r="D408" s="29">
        <v>0</v>
      </c>
      <c r="E408" s="29">
        <v>0</v>
      </c>
      <c r="F408" s="18"/>
      <c r="G408" s="30"/>
      <c r="H408" s="18">
        <f t="shared" si="47"/>
        <v>0</v>
      </c>
      <c r="I408" s="18">
        <f t="shared" si="49"/>
        <v>0</v>
      </c>
      <c r="J408" s="18">
        <f t="shared" si="50"/>
        <v>0</v>
      </c>
      <c r="K408" s="37"/>
      <c r="L408" s="44"/>
      <c r="M408" s="44"/>
    </row>
    <row r="409" spans="1:13" s="11" customFormat="1" ht="15.75" thickBot="1">
      <c r="A409" s="104"/>
      <c r="B409" s="17" t="s">
        <v>13</v>
      </c>
      <c r="C409" s="29">
        <v>302</v>
      </c>
      <c r="D409" s="29">
        <v>302</v>
      </c>
      <c r="E409" s="29">
        <v>302</v>
      </c>
      <c r="F409" s="18">
        <v>2216120</v>
      </c>
      <c r="G409" s="30">
        <v>1.0209999999999999</v>
      </c>
      <c r="H409" s="18">
        <f t="shared" si="47"/>
        <v>683322873.03999996</v>
      </c>
      <c r="I409" s="18">
        <f t="shared" si="49"/>
        <v>683322873.03999996</v>
      </c>
      <c r="J409" s="18">
        <f t="shared" si="50"/>
        <v>683322873.03999996</v>
      </c>
      <c r="K409" s="37"/>
      <c r="L409" s="44"/>
      <c r="M409" s="44"/>
    </row>
    <row r="410" spans="1:13" s="11" customFormat="1" ht="15.75" thickBot="1">
      <c r="A410" s="104"/>
      <c r="B410" s="17" t="s">
        <v>14</v>
      </c>
      <c r="C410" s="29">
        <v>0</v>
      </c>
      <c r="D410" s="29">
        <v>0</v>
      </c>
      <c r="E410" s="29">
        <v>0</v>
      </c>
      <c r="F410" s="18">
        <v>3100857</v>
      </c>
      <c r="G410" s="30">
        <v>0.92800000000000005</v>
      </c>
      <c r="H410" s="18">
        <f t="shared" si="47"/>
        <v>0</v>
      </c>
      <c r="I410" s="18">
        <f t="shared" si="49"/>
        <v>0</v>
      </c>
      <c r="J410" s="18">
        <f t="shared" si="50"/>
        <v>0</v>
      </c>
      <c r="K410" s="37"/>
      <c r="L410" s="44"/>
      <c r="M410" s="44"/>
    </row>
    <row r="411" spans="1:13" s="11" customFormat="1" ht="15.75" thickBot="1">
      <c r="A411" s="104"/>
      <c r="B411" s="17" t="s">
        <v>15</v>
      </c>
      <c r="C411" s="29">
        <v>0</v>
      </c>
      <c r="D411" s="29">
        <v>0</v>
      </c>
      <c r="E411" s="29">
        <v>0</v>
      </c>
      <c r="F411" s="18">
        <v>4801920</v>
      </c>
      <c r="G411" s="30">
        <v>1</v>
      </c>
      <c r="H411" s="18">
        <f t="shared" si="47"/>
        <v>0</v>
      </c>
      <c r="I411" s="18">
        <f t="shared" si="49"/>
        <v>0</v>
      </c>
      <c r="J411" s="18">
        <f t="shared" si="50"/>
        <v>0</v>
      </c>
      <c r="K411" s="37"/>
      <c r="L411" s="44"/>
      <c r="M411" s="44"/>
    </row>
    <row r="412" spans="1:13" s="16" customFormat="1" ht="15.75" thickBot="1">
      <c r="A412" s="114"/>
      <c r="B412" s="33" t="s">
        <v>49</v>
      </c>
      <c r="C412" s="33">
        <f>SUM(C396:C411)</f>
        <v>4307</v>
      </c>
      <c r="D412" s="33">
        <f>SUM(D396:D411)</f>
        <v>5002</v>
      </c>
      <c r="E412" s="33">
        <f>SUM(E396:E411)</f>
        <v>2462</v>
      </c>
      <c r="F412" s="33"/>
      <c r="G412" s="34"/>
      <c r="H412" s="24">
        <f t="shared" ref="H412:I412" si="51">SUM(H396:H411)</f>
        <v>11922006093.040001</v>
      </c>
      <c r="I412" s="24">
        <f t="shared" si="51"/>
        <v>15159534199.439999</v>
      </c>
      <c r="J412" s="24">
        <f>SUM(J396:J411)</f>
        <v>2699775753.04</v>
      </c>
      <c r="K412" s="38"/>
      <c r="L412" s="43"/>
      <c r="M412" s="43"/>
    </row>
    <row r="413" spans="1:13" s="11" customFormat="1">
      <c r="A413" s="1"/>
      <c r="B413" s="9"/>
      <c r="C413" s="10"/>
      <c r="D413" s="10"/>
      <c r="E413" s="10"/>
      <c r="F413" s="10"/>
      <c r="G413" s="13"/>
      <c r="H413" s="2"/>
      <c r="I413" s="2"/>
      <c r="J413" s="2"/>
    </row>
    <row r="414" spans="1:13" s="11" customFormat="1">
      <c r="A414" s="1"/>
      <c r="B414" s="9"/>
      <c r="C414" s="10"/>
      <c r="D414" s="10"/>
      <c r="E414" s="10"/>
      <c r="F414" s="10"/>
      <c r="G414" s="13"/>
      <c r="H414" s="2"/>
      <c r="I414" s="2"/>
      <c r="J414" s="2"/>
    </row>
    <row r="415" spans="1:13" s="11" customFormat="1">
      <c r="A415" s="1"/>
      <c r="B415" s="9"/>
      <c r="C415" s="10"/>
      <c r="D415" s="10"/>
      <c r="E415" s="10"/>
      <c r="F415" s="10"/>
      <c r="G415" s="13"/>
      <c r="H415" s="2"/>
      <c r="I415" s="2"/>
      <c r="J415" s="2"/>
    </row>
    <row r="416" spans="1:13" s="11" customFormat="1">
      <c r="A416" s="1"/>
      <c r="B416" s="9"/>
      <c r="C416" s="10"/>
      <c r="D416" s="10"/>
      <c r="E416" s="10"/>
      <c r="F416" s="10"/>
      <c r="G416" s="13"/>
      <c r="H416" s="2"/>
      <c r="I416" s="2"/>
      <c r="J416" s="2"/>
    </row>
    <row r="417" spans="1:7">
      <c r="A417" s="1"/>
      <c r="B417" s="2"/>
      <c r="C417" s="2"/>
      <c r="D417" s="2"/>
      <c r="E417" s="2"/>
      <c r="G417" s="12"/>
    </row>
    <row r="418" spans="1:7">
      <c r="A418" s="1"/>
      <c r="B418" s="2"/>
      <c r="C418" s="2"/>
      <c r="D418" s="2"/>
      <c r="E418" s="2"/>
      <c r="G418" s="12"/>
    </row>
    <row r="419" spans="1:7">
      <c r="A419" s="1"/>
      <c r="B419" s="2"/>
      <c r="C419" s="2"/>
      <c r="D419" s="2"/>
      <c r="E419" s="2"/>
      <c r="G419" s="12"/>
    </row>
    <row r="420" spans="1:7">
      <c r="A420" s="1"/>
      <c r="B420" s="2"/>
      <c r="C420" s="2"/>
      <c r="D420" s="2"/>
      <c r="E420" s="2"/>
      <c r="G420" s="12"/>
    </row>
    <row r="421" spans="1:7">
      <c r="A421" s="1"/>
      <c r="B421" s="2"/>
      <c r="C421" s="2"/>
      <c r="D421" s="2"/>
      <c r="E421" s="2"/>
      <c r="G421" s="12"/>
    </row>
    <row r="422" spans="1:7">
      <c r="A422" s="1"/>
      <c r="B422" s="2"/>
      <c r="C422" s="2"/>
      <c r="D422" s="2"/>
      <c r="E422" s="2"/>
      <c r="G422" s="12"/>
    </row>
    <row r="423" spans="1:7">
      <c r="A423" s="1"/>
      <c r="B423" s="2"/>
      <c r="C423" s="2"/>
      <c r="D423" s="2"/>
      <c r="E423" s="2"/>
      <c r="G423" s="12"/>
    </row>
    <row r="424" spans="1:7">
      <c r="A424" s="1"/>
      <c r="B424" s="2"/>
      <c r="C424" s="2"/>
      <c r="D424" s="2"/>
      <c r="E424" s="2"/>
      <c r="G424" s="12"/>
    </row>
    <row r="425" spans="1:7">
      <c r="A425" s="1"/>
      <c r="B425" s="2"/>
      <c r="C425" s="2"/>
      <c r="D425" s="2"/>
      <c r="E425" s="2"/>
      <c r="G425" s="12"/>
    </row>
    <row r="426" spans="1:7">
      <c r="A426" s="1"/>
      <c r="B426" s="2"/>
      <c r="C426" s="2"/>
      <c r="D426" s="2"/>
      <c r="E426" s="2"/>
      <c r="G426" s="12"/>
    </row>
    <row r="427" spans="1:7">
      <c r="A427" s="1"/>
      <c r="B427" s="2"/>
      <c r="C427" s="2"/>
      <c r="D427" s="2"/>
      <c r="E427" s="2"/>
      <c r="G427" s="12"/>
    </row>
    <row r="428" spans="1:7">
      <c r="A428" s="1"/>
      <c r="B428" s="2"/>
      <c r="C428" s="2"/>
      <c r="D428" s="2"/>
      <c r="E428" s="2"/>
      <c r="G428" s="12"/>
    </row>
    <row r="429" spans="1:7">
      <c r="A429" s="1"/>
      <c r="B429" s="2"/>
      <c r="C429" s="2"/>
      <c r="D429" s="2"/>
      <c r="E429" s="2"/>
      <c r="G429" s="12"/>
    </row>
    <row r="430" spans="1:7">
      <c r="A430" s="1"/>
      <c r="B430" s="2"/>
      <c r="C430" s="2"/>
      <c r="D430" s="2"/>
      <c r="E430" s="2"/>
      <c r="G430" s="12"/>
    </row>
    <row r="431" spans="1:7">
      <c r="A431" s="1"/>
      <c r="B431" s="2"/>
      <c r="C431" s="2"/>
      <c r="D431" s="2"/>
      <c r="E431" s="2"/>
      <c r="G431" s="12"/>
    </row>
    <row r="432" spans="1:7">
      <c r="A432" s="1"/>
      <c r="B432" s="2"/>
      <c r="C432" s="2"/>
      <c r="D432" s="2"/>
      <c r="E432" s="2"/>
      <c r="G432" s="12"/>
    </row>
    <row r="433" spans="1:7">
      <c r="A433" s="1"/>
      <c r="B433" s="2"/>
      <c r="C433" s="2"/>
      <c r="D433" s="2"/>
      <c r="E433" s="2"/>
      <c r="G433" s="12"/>
    </row>
    <row r="434" spans="1:7">
      <c r="B434" s="2"/>
      <c r="C434" s="2"/>
      <c r="D434" s="2"/>
      <c r="E434" s="2"/>
      <c r="G434" s="12"/>
    </row>
    <row r="435" spans="1:7">
      <c r="B435" s="2"/>
      <c r="C435" s="2"/>
      <c r="D435" s="2"/>
      <c r="E435" s="2"/>
      <c r="G435" s="12"/>
    </row>
    <row r="436" spans="1:7">
      <c r="B436" s="2"/>
      <c r="C436" s="2"/>
      <c r="D436" s="2"/>
      <c r="E436" s="2"/>
      <c r="G436" s="12"/>
    </row>
    <row r="437" spans="1:7">
      <c r="B437" s="2"/>
      <c r="C437" s="2"/>
      <c r="D437" s="2"/>
      <c r="E437" s="2"/>
      <c r="G437" s="12"/>
    </row>
    <row r="438" spans="1:7">
      <c r="B438" s="2"/>
      <c r="C438" s="2"/>
      <c r="D438" s="2"/>
      <c r="E438" s="2"/>
      <c r="G438" s="12"/>
    </row>
    <row r="439" spans="1:7">
      <c r="B439" s="2"/>
      <c r="C439" s="2"/>
      <c r="D439" s="2"/>
      <c r="E439" s="2"/>
      <c r="G439" s="12"/>
    </row>
    <row r="440" spans="1:7">
      <c r="A440" s="1"/>
      <c r="B440" s="2"/>
      <c r="C440" s="2"/>
      <c r="D440" s="2"/>
      <c r="E440" s="2"/>
      <c r="G440" s="12"/>
    </row>
    <row r="441" spans="1:7">
      <c r="A441" s="1"/>
      <c r="B441" s="2"/>
      <c r="C441" s="2"/>
      <c r="D441" s="2"/>
      <c r="E441" s="2"/>
      <c r="G441" s="12"/>
    </row>
    <row r="442" spans="1:7">
      <c r="A442" s="3"/>
      <c r="B442" s="1"/>
      <c r="C442" s="1"/>
      <c r="D442" s="1"/>
      <c r="E442" s="1"/>
      <c r="G442" s="12"/>
    </row>
    <row r="443" spans="1:7">
      <c r="A443" s="1"/>
      <c r="B443" s="1"/>
      <c r="C443" s="1"/>
      <c r="D443" s="1"/>
      <c r="E443" s="1"/>
      <c r="G443" s="12"/>
    </row>
    <row r="444" spans="1:7">
      <c r="A444" s="1"/>
      <c r="B444" s="4"/>
      <c r="C444" s="4"/>
      <c r="D444" s="4"/>
      <c r="E444" s="4"/>
      <c r="G444" s="14"/>
    </row>
    <row r="445" spans="1:7">
      <c r="A445" s="1"/>
      <c r="B445" s="2"/>
      <c r="C445" s="2"/>
      <c r="D445" s="2"/>
      <c r="E445" s="2"/>
      <c r="G445" s="12"/>
    </row>
    <row r="446" spans="1:7">
      <c r="A446" s="1"/>
      <c r="B446" s="2"/>
      <c r="C446" s="2"/>
      <c r="D446" s="2"/>
      <c r="E446" s="2"/>
      <c r="G446" s="12"/>
    </row>
    <row r="447" spans="1:7">
      <c r="A447" s="1"/>
      <c r="B447" s="2"/>
      <c r="C447" s="2"/>
      <c r="D447" s="2"/>
      <c r="E447" s="2"/>
      <c r="G447" s="12"/>
    </row>
    <row r="448" spans="1:7">
      <c r="A448" s="1"/>
      <c r="B448" s="2"/>
      <c r="C448" s="2"/>
      <c r="D448" s="2"/>
      <c r="E448" s="2"/>
      <c r="G448" s="12"/>
    </row>
    <row r="449" spans="1:7">
      <c r="A449" s="1"/>
      <c r="B449" s="2"/>
      <c r="C449" s="2"/>
      <c r="D449" s="2"/>
      <c r="E449" s="2"/>
      <c r="G449" s="12"/>
    </row>
    <row r="450" spans="1:7">
      <c r="A450" s="1"/>
      <c r="B450" s="2"/>
      <c r="C450" s="2"/>
      <c r="D450" s="2"/>
      <c r="E450" s="2"/>
      <c r="G450" s="12"/>
    </row>
    <row r="451" spans="1:7">
      <c r="A451" s="1"/>
      <c r="B451" s="2"/>
      <c r="C451" s="2"/>
      <c r="D451" s="2"/>
      <c r="E451" s="2"/>
      <c r="G451" s="12"/>
    </row>
    <row r="452" spans="1:7">
      <c r="A452" s="1"/>
      <c r="B452" s="2"/>
      <c r="C452" s="2"/>
      <c r="D452" s="2"/>
      <c r="E452" s="2"/>
      <c r="G452" s="12"/>
    </row>
    <row r="453" spans="1:7">
      <c r="A453" s="1"/>
      <c r="B453" s="2"/>
      <c r="C453" s="2"/>
      <c r="D453" s="2"/>
      <c r="E453" s="2"/>
      <c r="G453" s="12"/>
    </row>
    <row r="454" spans="1:7">
      <c r="A454" s="1"/>
      <c r="B454" s="2"/>
      <c r="C454" s="2"/>
      <c r="D454" s="2"/>
      <c r="E454" s="2"/>
      <c r="G454" s="12"/>
    </row>
    <row r="455" spans="1:7">
      <c r="A455" s="1"/>
      <c r="B455" s="2"/>
      <c r="C455" s="2"/>
      <c r="D455" s="2"/>
      <c r="E455" s="2"/>
      <c r="G455" s="12"/>
    </row>
    <row r="456" spans="1:7">
      <c r="A456" s="1"/>
      <c r="B456" s="2"/>
      <c r="C456" s="2"/>
      <c r="D456" s="2"/>
      <c r="E456" s="2"/>
      <c r="G456" s="12"/>
    </row>
    <row r="457" spans="1:7">
      <c r="A457" s="1"/>
      <c r="B457" s="2"/>
      <c r="C457" s="2"/>
      <c r="D457" s="2"/>
      <c r="E457" s="2"/>
      <c r="G457" s="12"/>
    </row>
    <row r="458" spans="1:7">
      <c r="A458" s="1"/>
      <c r="B458" s="2"/>
      <c r="C458" s="2"/>
      <c r="D458" s="2"/>
      <c r="E458" s="2"/>
      <c r="G458" s="12"/>
    </row>
    <row r="459" spans="1:7">
      <c r="A459" s="1"/>
      <c r="B459" s="2"/>
      <c r="C459" s="2"/>
      <c r="D459" s="2"/>
      <c r="E459" s="2"/>
      <c r="G459" s="12"/>
    </row>
    <row r="460" spans="1:7">
      <c r="A460" s="1"/>
      <c r="B460" s="2"/>
      <c r="C460" s="2"/>
      <c r="D460" s="2"/>
      <c r="E460" s="2"/>
      <c r="G460" s="12"/>
    </row>
    <row r="461" spans="1:7">
      <c r="A461" s="1"/>
      <c r="B461" s="2"/>
      <c r="C461" s="2"/>
      <c r="D461" s="2"/>
      <c r="E461" s="2"/>
      <c r="G461" s="12"/>
    </row>
    <row r="462" spans="1:7">
      <c r="A462" s="1"/>
      <c r="B462" s="2"/>
      <c r="C462" s="2"/>
      <c r="D462" s="2"/>
      <c r="E462" s="2"/>
      <c r="G462" s="12"/>
    </row>
    <row r="463" spans="1:7">
      <c r="A463" s="1"/>
      <c r="B463" s="2"/>
      <c r="C463" s="2"/>
      <c r="D463" s="2"/>
      <c r="E463" s="2"/>
      <c r="G463" s="12"/>
    </row>
    <row r="464" spans="1:7">
      <c r="A464" s="1"/>
      <c r="B464" s="2"/>
      <c r="C464" s="2"/>
      <c r="D464" s="2"/>
      <c r="E464" s="2"/>
      <c r="G464" s="12"/>
    </row>
    <row r="465" spans="1:7">
      <c r="A465" s="1"/>
      <c r="B465" s="2"/>
      <c r="C465" s="2"/>
      <c r="D465" s="2"/>
      <c r="E465" s="2"/>
      <c r="G465" s="12"/>
    </row>
    <row r="466" spans="1:7">
      <c r="A466" s="1"/>
      <c r="B466" s="2"/>
      <c r="C466" s="2"/>
      <c r="D466" s="2"/>
      <c r="E466" s="2"/>
      <c r="G466" s="12"/>
    </row>
    <row r="467" spans="1:7">
      <c r="A467" s="1"/>
      <c r="B467" s="2"/>
      <c r="C467" s="2"/>
      <c r="D467" s="2"/>
      <c r="E467" s="2"/>
      <c r="G467" s="12"/>
    </row>
    <row r="468" spans="1:7">
      <c r="A468" s="1"/>
      <c r="B468" s="2"/>
      <c r="C468" s="2"/>
      <c r="D468" s="2"/>
      <c r="E468" s="2"/>
      <c r="G468" s="12"/>
    </row>
    <row r="469" spans="1:7">
      <c r="A469" s="1"/>
      <c r="B469" s="2"/>
      <c r="C469" s="2"/>
      <c r="D469" s="2"/>
      <c r="E469" s="2"/>
      <c r="G469" s="12"/>
    </row>
    <row r="470" spans="1:7">
      <c r="A470" s="1"/>
      <c r="B470" s="2"/>
      <c r="C470" s="2"/>
      <c r="D470" s="2"/>
      <c r="E470" s="2"/>
      <c r="G470" s="12"/>
    </row>
  </sheetData>
  <mergeCells count="31">
    <mergeCell ref="A396:A412"/>
    <mergeCell ref="B3:B4"/>
    <mergeCell ref="A3:A4"/>
    <mergeCell ref="F3:F4"/>
    <mergeCell ref="A328:A344"/>
    <mergeCell ref="A345:A361"/>
    <mergeCell ref="A362:A378"/>
    <mergeCell ref="A379:A395"/>
    <mergeCell ref="A260:A276"/>
    <mergeCell ref="A277:A293"/>
    <mergeCell ref="A175:A191"/>
    <mergeCell ref="A294:A310"/>
    <mergeCell ref="A311:A327"/>
    <mergeCell ref="A192:A208"/>
    <mergeCell ref="A209:A225"/>
    <mergeCell ref="A226:A242"/>
    <mergeCell ref="A243:A259"/>
    <mergeCell ref="A73:A89"/>
    <mergeCell ref="A90:A106"/>
    <mergeCell ref="A107:A123"/>
    <mergeCell ref="A124:A140"/>
    <mergeCell ref="A141:A157"/>
    <mergeCell ref="A158:A174"/>
    <mergeCell ref="P3:P4"/>
    <mergeCell ref="A56:A72"/>
    <mergeCell ref="K1:K2"/>
    <mergeCell ref="A1:J2"/>
    <mergeCell ref="A5:A21"/>
    <mergeCell ref="A22:A38"/>
    <mergeCell ref="A39:A55"/>
    <mergeCell ref="G3:G4"/>
  </mergeCells>
  <phoneticPr fontId="7" type="noConversion"/>
  <pageMargins left="0.7" right="0.7" top="0.75" bottom="0.75" header="0.3" footer="0.3"/>
  <pageSetup paperSize="9" scale="7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70"/>
  <sheetViews>
    <sheetView tabSelected="1" zoomScaleNormal="100" workbookViewId="0">
      <selection activeCell="C9" sqref="C9"/>
    </sheetView>
  </sheetViews>
  <sheetFormatPr defaultRowHeight="15"/>
  <cols>
    <col min="1" max="1" width="11.85546875" customWidth="1"/>
    <col min="2" max="2" width="15.140625" customWidth="1"/>
    <col min="3" max="3" width="20" customWidth="1"/>
    <col min="4" max="4" width="17" customWidth="1"/>
    <col min="5" max="5" width="20.140625" style="2" customWidth="1"/>
    <col min="6" max="6" width="11.5703125" style="8" customWidth="1"/>
    <col min="7" max="7" width="3.28515625" style="2" customWidth="1"/>
    <col min="8" max="9" width="16.42578125" style="2" bestFit="1" customWidth="1"/>
    <col min="10" max="10" width="18.28515625" customWidth="1"/>
    <col min="11" max="11" width="16.7109375" customWidth="1"/>
    <col min="12" max="14" width="16" customWidth="1"/>
    <col min="15" max="15" width="1.42578125" customWidth="1"/>
    <col min="16" max="16" width="17.5703125" customWidth="1"/>
    <col min="17" max="17" width="18.28515625" customWidth="1"/>
    <col min="18" max="18" width="18.85546875" customWidth="1"/>
    <col min="21" max="21" width="18.42578125" customWidth="1"/>
    <col min="22" max="22" width="2" customWidth="1"/>
    <col min="23" max="23" width="16.5703125" customWidth="1"/>
    <col min="24" max="24" width="18.140625" customWidth="1"/>
    <col min="25" max="25" width="15.7109375" customWidth="1"/>
  </cols>
  <sheetData>
    <row r="1" spans="1:94">
      <c r="A1" s="118"/>
      <c r="B1" s="118"/>
      <c r="C1" s="118"/>
      <c r="D1" s="118"/>
      <c r="E1" s="118"/>
      <c r="F1" s="118"/>
      <c r="G1" s="118"/>
      <c r="H1" s="118"/>
      <c r="I1" s="118"/>
      <c r="J1" s="52"/>
      <c r="K1" s="52"/>
      <c r="L1" s="52"/>
      <c r="M1" s="52"/>
      <c r="N1" s="52"/>
    </row>
    <row r="2" spans="1:94">
      <c r="A2" s="118"/>
      <c r="B2" s="118"/>
      <c r="C2" s="118"/>
      <c r="D2" s="118"/>
      <c r="E2" s="118"/>
      <c r="F2" s="118"/>
      <c r="G2" s="118"/>
      <c r="H2" s="118"/>
      <c r="I2" s="118"/>
      <c r="J2" s="52"/>
      <c r="K2" s="52"/>
      <c r="L2" s="52"/>
      <c r="M2" s="52"/>
      <c r="N2" s="52"/>
    </row>
    <row r="3" spans="1:94" s="15" customFormat="1" ht="27" customHeight="1">
      <c r="A3" s="119"/>
      <c r="B3" s="119"/>
      <c r="C3" s="57"/>
      <c r="D3" s="57"/>
      <c r="E3" s="119"/>
      <c r="F3" s="120"/>
      <c r="G3" s="56"/>
      <c r="H3" s="56"/>
      <c r="I3" s="56"/>
      <c r="J3" s="56"/>
      <c r="K3" s="56"/>
      <c r="L3" s="56"/>
      <c r="M3" s="56"/>
    </row>
    <row r="4" spans="1:94" s="15" customFormat="1" ht="24" customHeight="1">
      <c r="A4" s="119"/>
      <c r="B4" s="119"/>
      <c r="C4" s="57"/>
      <c r="D4" s="57"/>
      <c r="E4" s="119"/>
      <c r="F4" s="120"/>
      <c r="G4" s="57"/>
      <c r="H4" s="57"/>
      <c r="I4" s="57"/>
      <c r="J4" s="57"/>
      <c r="K4" s="57"/>
      <c r="L4" s="57"/>
      <c r="M4" s="57"/>
    </row>
    <row r="5" spans="1:94">
      <c r="A5" s="121"/>
      <c r="B5" s="71"/>
      <c r="C5" s="58"/>
      <c r="D5" s="58"/>
      <c r="E5" s="58"/>
      <c r="F5" s="72"/>
      <c r="G5" s="58"/>
      <c r="H5" s="58"/>
      <c r="I5" s="58"/>
      <c r="J5" s="58"/>
      <c r="K5" s="58"/>
      <c r="L5" s="58"/>
      <c r="M5" s="58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</row>
    <row r="6" spans="1:94">
      <c r="A6" s="121"/>
      <c r="B6" s="71"/>
      <c r="C6" s="58"/>
      <c r="D6" s="58"/>
      <c r="E6" s="58"/>
      <c r="F6" s="72"/>
      <c r="G6" s="58"/>
      <c r="H6" s="58"/>
      <c r="I6" s="58"/>
      <c r="J6" s="58"/>
      <c r="K6" s="58"/>
      <c r="L6" s="58"/>
      <c r="M6" s="58"/>
    </row>
    <row r="7" spans="1:94">
      <c r="A7" s="121"/>
      <c r="B7" s="42" t="s">
        <v>45</v>
      </c>
      <c r="C7" s="59" t="s">
        <v>48</v>
      </c>
      <c r="D7" s="59" t="s">
        <v>48</v>
      </c>
      <c r="E7" s="59" t="s">
        <v>48</v>
      </c>
      <c r="F7" s="15"/>
      <c r="G7" s="15"/>
      <c r="H7" s="64" t="s">
        <v>59</v>
      </c>
      <c r="I7" s="59" t="s">
        <v>48</v>
      </c>
      <c r="J7" s="59" t="s">
        <v>48</v>
      </c>
      <c r="K7" s="59" t="s">
        <v>48</v>
      </c>
      <c r="L7" s="58"/>
      <c r="M7" s="58"/>
    </row>
    <row r="8" spans="1:94">
      <c r="A8" s="121"/>
      <c r="B8" s="42"/>
      <c r="C8" s="59" t="s">
        <v>50</v>
      </c>
      <c r="D8" s="59" t="s">
        <v>51</v>
      </c>
      <c r="E8" s="59" t="s">
        <v>52</v>
      </c>
      <c r="F8" s="15"/>
      <c r="G8" s="15"/>
      <c r="H8" s="65"/>
      <c r="I8" s="59" t="s">
        <v>50</v>
      </c>
      <c r="J8" s="59" t="s">
        <v>51</v>
      </c>
      <c r="K8" s="59" t="s">
        <v>52</v>
      </c>
      <c r="L8" s="58"/>
      <c r="M8" s="58"/>
    </row>
    <row r="9" spans="1:94">
      <c r="A9" s="121"/>
      <c r="B9" s="17" t="s">
        <v>0</v>
      </c>
      <c r="C9" s="61">
        <v>5810596193.5830002</v>
      </c>
      <c r="D9" s="61">
        <v>72223030245.47699</v>
      </c>
      <c r="E9" s="61">
        <v>9057450471.8549995</v>
      </c>
      <c r="F9"/>
      <c r="G9"/>
      <c r="H9" s="60" t="s">
        <v>16</v>
      </c>
      <c r="I9" s="61">
        <v>3808764150.132</v>
      </c>
      <c r="J9" s="61">
        <v>2237482478.1820002</v>
      </c>
      <c r="K9" s="61">
        <v>3172897691.1269999</v>
      </c>
      <c r="L9" s="58"/>
      <c r="M9" s="58"/>
    </row>
    <row r="10" spans="1:94">
      <c r="A10" s="121"/>
      <c r="B10" s="17" t="s">
        <v>1</v>
      </c>
      <c r="C10" s="61">
        <v>105492545145</v>
      </c>
      <c r="D10" s="61">
        <v>31503760596.75</v>
      </c>
      <c r="E10" s="61">
        <v>61599469512.75</v>
      </c>
      <c r="F10"/>
      <c r="G10"/>
      <c r="H10" s="60" t="s">
        <v>17</v>
      </c>
      <c r="I10" s="61">
        <v>93027945254.970993</v>
      </c>
      <c r="J10" s="61">
        <v>11894546208.32</v>
      </c>
      <c r="K10" s="61">
        <v>8250200756.3199997</v>
      </c>
      <c r="L10" s="58"/>
      <c r="M10" s="58"/>
    </row>
    <row r="11" spans="1:94">
      <c r="A11" s="121"/>
      <c r="B11" s="17" t="s">
        <v>2</v>
      </c>
      <c r="C11" s="61">
        <v>3981135837.1200004</v>
      </c>
      <c r="D11" s="61">
        <v>15376648605.76</v>
      </c>
      <c r="E11" s="61">
        <v>10023727093.119999</v>
      </c>
      <c r="F11"/>
      <c r="G11"/>
      <c r="H11" s="60" t="s">
        <v>18</v>
      </c>
      <c r="I11" s="61">
        <v>19937727730.479996</v>
      </c>
      <c r="J11" s="61">
        <v>15412410690.48</v>
      </c>
      <c r="K11" s="61">
        <v>3463317538.1599998</v>
      </c>
      <c r="L11" s="58"/>
      <c r="M11" s="58"/>
    </row>
    <row r="12" spans="1:94">
      <c r="A12" s="121"/>
      <c r="B12" s="17" t="s">
        <v>3</v>
      </c>
      <c r="C12" s="61">
        <v>0</v>
      </c>
      <c r="D12" s="61">
        <v>181852444.928</v>
      </c>
      <c r="E12" s="61">
        <v>0</v>
      </c>
      <c r="F12"/>
      <c r="G12"/>
      <c r="H12" s="60" t="s">
        <v>19</v>
      </c>
      <c r="I12" s="61">
        <v>33985839371.089996</v>
      </c>
      <c r="J12" s="61">
        <v>2361424413.6800003</v>
      </c>
      <c r="K12" s="61">
        <v>5853302993.2199993</v>
      </c>
      <c r="L12" s="58"/>
      <c r="M12" s="58"/>
    </row>
    <row r="13" spans="1:94">
      <c r="A13" s="121"/>
      <c r="B13" s="17" t="s">
        <v>4</v>
      </c>
      <c r="C13" s="61">
        <v>0</v>
      </c>
      <c r="D13" s="61">
        <v>0</v>
      </c>
      <c r="E13" s="61">
        <v>0</v>
      </c>
      <c r="F13"/>
      <c r="G13"/>
      <c r="H13" s="60" t="s">
        <v>20</v>
      </c>
      <c r="I13" s="61">
        <v>21361339253.279999</v>
      </c>
      <c r="J13" s="61">
        <v>17933148331.279999</v>
      </c>
      <c r="K13" s="61">
        <v>2779393923.8000002</v>
      </c>
      <c r="L13" s="58"/>
      <c r="M13" s="58"/>
    </row>
    <row r="14" spans="1:94">
      <c r="A14" s="121"/>
      <c r="B14" s="17" t="s">
        <v>5</v>
      </c>
      <c r="C14" s="61">
        <v>15307218000</v>
      </c>
      <c r="D14" s="61">
        <v>20152490000</v>
      </c>
      <c r="E14" s="61">
        <v>2177894000</v>
      </c>
      <c r="F14"/>
      <c r="G14"/>
      <c r="H14" s="60" t="s">
        <v>21</v>
      </c>
      <c r="I14" s="61">
        <v>28433928379.720001</v>
      </c>
      <c r="J14" s="61">
        <v>2204680363.8400002</v>
      </c>
      <c r="K14" s="61">
        <v>1170401630.73</v>
      </c>
      <c r="L14" s="58"/>
      <c r="M14" s="58"/>
    </row>
    <row r="15" spans="1:94">
      <c r="A15" s="121"/>
      <c r="B15" s="17" t="s">
        <v>6</v>
      </c>
      <c r="C15" s="61">
        <v>7047183853.783</v>
      </c>
      <c r="D15" s="61">
        <v>7040741886.0749998</v>
      </c>
      <c r="E15" s="61">
        <v>6422761811.7259989</v>
      </c>
      <c r="F15"/>
      <c r="G15"/>
      <c r="H15" s="60" t="s">
        <v>22</v>
      </c>
      <c r="I15" s="61">
        <v>165908622967.87201</v>
      </c>
      <c r="J15" s="61">
        <v>40863158730.472</v>
      </c>
      <c r="K15" s="61">
        <v>16065507998.072001</v>
      </c>
      <c r="L15" s="58"/>
      <c r="M15" s="58"/>
    </row>
    <row r="16" spans="1:94">
      <c r="A16" s="121"/>
      <c r="B16" s="17" t="s">
        <v>7</v>
      </c>
      <c r="C16" s="61">
        <v>143804214273.44501</v>
      </c>
      <c r="D16" s="61">
        <v>11778580582.506002</v>
      </c>
      <c r="E16" s="61">
        <v>11381419840.000002</v>
      </c>
      <c r="F16"/>
      <c r="G16"/>
      <c r="H16" s="60" t="s">
        <v>23</v>
      </c>
      <c r="I16" s="61">
        <v>10970227898.85</v>
      </c>
      <c r="J16" s="61">
        <v>4086108001.6500001</v>
      </c>
      <c r="K16" s="61">
        <v>6974994395.6499996</v>
      </c>
      <c r="L16" s="58"/>
      <c r="M16" s="58"/>
    </row>
    <row r="17" spans="1:104">
      <c r="A17" s="121"/>
      <c r="B17" s="17" t="s">
        <v>8</v>
      </c>
      <c r="C17" s="61">
        <v>0</v>
      </c>
      <c r="D17" s="61">
        <v>0</v>
      </c>
      <c r="E17" s="61">
        <v>0</v>
      </c>
      <c r="F17"/>
      <c r="G17"/>
      <c r="H17" s="60" t="s">
        <v>24</v>
      </c>
      <c r="I17" s="61">
        <v>35490362248.080002</v>
      </c>
      <c r="J17" s="61">
        <v>5672467648.0799999</v>
      </c>
      <c r="K17" s="61">
        <v>221172624.54999998</v>
      </c>
      <c r="L17" s="58"/>
      <c r="M17" s="58"/>
    </row>
    <row r="18" spans="1:104">
      <c r="A18" s="121"/>
      <c r="B18" s="17" t="s">
        <v>9</v>
      </c>
      <c r="C18" s="61">
        <v>23223154581.760002</v>
      </c>
      <c r="D18" s="61">
        <v>25749229739.519997</v>
      </c>
      <c r="E18" s="61">
        <v>25221861100.800003</v>
      </c>
      <c r="F18"/>
      <c r="G18"/>
      <c r="H18" s="60" t="s">
        <v>25</v>
      </c>
      <c r="I18" s="61">
        <v>19861893677.982002</v>
      </c>
      <c r="J18" s="61">
        <v>18239059619.914001</v>
      </c>
      <c r="K18" s="61">
        <v>17852834066.462002</v>
      </c>
      <c r="L18" s="58"/>
      <c r="M18" s="58"/>
    </row>
    <row r="19" spans="1:104">
      <c r="A19" s="121"/>
      <c r="B19" s="17" t="s">
        <v>10</v>
      </c>
      <c r="C19" s="61">
        <v>181345776.63999999</v>
      </c>
      <c r="D19" s="61">
        <v>181345776.63999999</v>
      </c>
      <c r="E19" s="61">
        <v>181345776.63999999</v>
      </c>
      <c r="F19"/>
      <c r="G19"/>
      <c r="H19" s="60" t="s">
        <v>26</v>
      </c>
      <c r="I19" s="61">
        <v>7819287883.8400002</v>
      </c>
      <c r="J19" s="61">
        <v>3035813551.8400002</v>
      </c>
      <c r="K19" s="61">
        <v>1184347417.28</v>
      </c>
      <c r="L19" s="58"/>
      <c r="M19" s="58"/>
    </row>
    <row r="20" spans="1:104">
      <c r="A20" s="121"/>
      <c r="B20" s="17" t="s">
        <v>11</v>
      </c>
      <c r="C20" s="61">
        <v>292225356.80000001</v>
      </c>
      <c r="D20" s="61">
        <v>845785457.91999996</v>
      </c>
      <c r="E20" s="61">
        <v>845785457.91999996</v>
      </c>
      <c r="F20"/>
      <c r="G20"/>
      <c r="H20" s="60" t="s">
        <v>27</v>
      </c>
      <c r="I20" s="61">
        <v>14675163506.238001</v>
      </c>
      <c r="J20" s="61">
        <v>7973616626.2379999</v>
      </c>
      <c r="K20" s="61">
        <v>8822479231.0380001</v>
      </c>
      <c r="L20" s="58"/>
      <c r="M20" s="58"/>
    </row>
    <row r="21" spans="1:104" s="16" customFormat="1">
      <c r="A21" s="121"/>
      <c r="B21" s="31" t="s">
        <v>12</v>
      </c>
      <c r="C21" s="61">
        <v>1293662243.6849999</v>
      </c>
      <c r="D21" s="61">
        <v>1293662243.6849999</v>
      </c>
      <c r="E21" s="61">
        <v>438485026.98000002</v>
      </c>
      <c r="F21"/>
      <c r="G21"/>
      <c r="H21" s="60" t="s">
        <v>28</v>
      </c>
      <c r="I21" s="61">
        <v>829183593.76800013</v>
      </c>
      <c r="J21" s="61">
        <v>310930635.04799998</v>
      </c>
      <c r="K21" s="61">
        <v>1799218761.0479999</v>
      </c>
      <c r="L21" s="67"/>
      <c r="M21" s="67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</row>
    <row r="22" spans="1:104" s="11" customFormat="1">
      <c r="A22" s="117"/>
      <c r="B22" s="17" t="s">
        <v>13</v>
      </c>
      <c r="C22" s="61">
        <v>554031369562.16016</v>
      </c>
      <c r="D22" s="61">
        <v>321030673479.15991</v>
      </c>
      <c r="E22" s="61">
        <v>107347740307.75999</v>
      </c>
      <c r="F22"/>
      <c r="G22"/>
      <c r="H22" s="60" t="s">
        <v>29</v>
      </c>
      <c r="I22" s="61">
        <v>2331050580.934</v>
      </c>
      <c r="J22" s="61">
        <v>3379091028.934</v>
      </c>
      <c r="K22" s="61">
        <v>3276252059.974</v>
      </c>
      <c r="L22" s="55"/>
      <c r="M22" s="55"/>
    </row>
    <row r="23" spans="1:104" s="11" customFormat="1">
      <c r="A23" s="116"/>
      <c r="B23" s="17" t="s">
        <v>14</v>
      </c>
      <c r="C23" s="61">
        <v>0</v>
      </c>
      <c r="D23" s="61">
        <v>0</v>
      </c>
      <c r="E23" s="61">
        <v>0</v>
      </c>
      <c r="F23"/>
      <c r="G23"/>
      <c r="H23" s="60" t="s">
        <v>30</v>
      </c>
      <c r="I23" s="61">
        <v>15590990404.841999</v>
      </c>
      <c r="J23" s="61">
        <v>55701428164.841995</v>
      </c>
      <c r="K23" s="61">
        <v>15393253861.599998</v>
      </c>
      <c r="L23" s="55"/>
    </row>
    <row r="24" spans="1:104" s="11" customFormat="1">
      <c r="A24" s="116"/>
      <c r="B24" s="17" t="s">
        <v>15</v>
      </c>
      <c r="C24" s="61">
        <v>7599076815.3599997</v>
      </c>
      <c r="D24" s="61">
        <v>172037091321.60001</v>
      </c>
      <c r="E24" s="61">
        <v>7608234076.7999992</v>
      </c>
      <c r="F24"/>
      <c r="G24"/>
      <c r="H24" s="60" t="s">
        <v>31</v>
      </c>
      <c r="I24" s="61">
        <v>11609792722.612999</v>
      </c>
      <c r="J24" s="61">
        <v>32190840221.852997</v>
      </c>
      <c r="K24" s="61">
        <v>27610890260.238998</v>
      </c>
      <c r="L24" s="55"/>
    </row>
    <row r="25" spans="1:104" s="11" customFormat="1">
      <c r="A25" s="116"/>
      <c r="B25" s="67"/>
      <c r="C25" s="68"/>
      <c r="D25" s="68"/>
      <c r="E25" s="68"/>
      <c r="F25" s="68"/>
      <c r="G25" s="68"/>
      <c r="H25" s="69" t="s">
        <v>32</v>
      </c>
      <c r="I25" s="70">
        <v>50700331277.292999</v>
      </c>
      <c r="J25" s="70">
        <v>117712143858.33299</v>
      </c>
      <c r="K25" s="70">
        <v>25796379674.603996</v>
      </c>
      <c r="L25" s="55"/>
    </row>
    <row r="26" spans="1:104" s="11" customFormat="1">
      <c r="A26" s="116"/>
      <c r="B26" s="55"/>
      <c r="H26" s="62" t="s">
        <v>33</v>
      </c>
      <c r="I26" s="66">
        <v>44587207152.525002</v>
      </c>
      <c r="J26" s="66">
        <v>22235504005.625</v>
      </c>
      <c r="K26" s="66">
        <v>7799209295.0249996</v>
      </c>
      <c r="L26" s="55"/>
    </row>
    <row r="27" spans="1:104" s="11" customFormat="1">
      <c r="A27" s="116"/>
      <c r="C27" s="90">
        <f>SUM(C9:C24)</f>
        <v>868063727639.33618</v>
      </c>
      <c r="D27" s="90">
        <f t="shared" ref="D27:E27" si="0">SUM(D9:D24)</f>
        <v>679394892380.02087</v>
      </c>
      <c r="E27" s="90">
        <f t="shared" si="0"/>
        <v>242306174476.35095</v>
      </c>
      <c r="H27" s="62" t="s">
        <v>34</v>
      </c>
      <c r="I27" s="66">
        <v>94383736188.189987</v>
      </c>
      <c r="J27" s="66">
        <v>24604544136.189995</v>
      </c>
      <c r="K27" s="66">
        <v>2477815652.5039997</v>
      </c>
      <c r="L27" s="55"/>
    </row>
    <row r="28" spans="1:104" s="11" customFormat="1">
      <c r="A28" s="116"/>
      <c r="H28" s="62" t="s">
        <v>35</v>
      </c>
      <c r="I28" s="66">
        <v>92180872090.709991</v>
      </c>
      <c r="J28" s="66">
        <v>57674758229.469994</v>
      </c>
      <c r="K28" s="66">
        <v>8692841464.1199989</v>
      </c>
      <c r="L28" s="55"/>
    </row>
    <row r="29" spans="1:104" s="11" customFormat="1">
      <c r="A29" s="116"/>
      <c r="H29" s="62" t="s">
        <v>36</v>
      </c>
      <c r="I29" s="66">
        <v>6192292435.8929996</v>
      </c>
      <c r="J29" s="66">
        <v>19939134965.253002</v>
      </c>
      <c r="K29" s="66">
        <v>5508004396.493</v>
      </c>
      <c r="L29" s="55"/>
    </row>
    <row r="30" spans="1:104" s="11" customFormat="1">
      <c r="A30" s="116"/>
      <c r="H30" s="62" t="s">
        <v>37</v>
      </c>
      <c r="I30" s="66">
        <v>37947573150.970993</v>
      </c>
      <c r="J30" s="66">
        <v>154065476645.035</v>
      </c>
      <c r="K30" s="66">
        <v>20934093405.272999</v>
      </c>
      <c r="L30" s="55"/>
    </row>
    <row r="31" spans="1:104" s="11" customFormat="1">
      <c r="A31" s="116"/>
      <c r="H31" s="62" t="s">
        <v>38</v>
      </c>
      <c r="I31" s="66">
        <v>44507589626.022003</v>
      </c>
      <c r="J31" s="66">
        <v>44507589626.022003</v>
      </c>
      <c r="K31" s="66">
        <v>44507589626.022003</v>
      </c>
      <c r="L31" s="55"/>
    </row>
    <row r="32" spans="1:104" s="11" customFormat="1">
      <c r="A32" s="116"/>
      <c r="H32" s="62" t="s">
        <v>39</v>
      </c>
      <c r="I32" s="66">
        <v>11922006093.040001</v>
      </c>
      <c r="J32" s="66">
        <v>15159534199.439999</v>
      </c>
      <c r="K32" s="66">
        <v>2699775753.04</v>
      </c>
      <c r="L32" s="55"/>
    </row>
    <row r="33" spans="1:44" s="11" customFormat="1">
      <c r="A33" s="116"/>
      <c r="L33" s="55"/>
    </row>
    <row r="34" spans="1:44" s="11" customFormat="1">
      <c r="A34" s="116"/>
      <c r="B34" s="71"/>
      <c r="C34" s="67"/>
      <c r="D34" s="67"/>
      <c r="E34" s="58"/>
      <c r="F34" s="75"/>
      <c r="G34" s="58"/>
      <c r="H34" s="58"/>
      <c r="I34" s="58"/>
      <c r="J34" s="55"/>
      <c r="K34" s="55"/>
      <c r="L34" s="55"/>
    </row>
    <row r="35" spans="1:44" s="11" customFormat="1">
      <c r="A35" s="116"/>
      <c r="B35" s="71"/>
      <c r="C35" s="67"/>
      <c r="D35" s="67"/>
      <c r="E35" s="58"/>
      <c r="F35" s="75"/>
      <c r="G35" s="58"/>
      <c r="H35" s="58"/>
      <c r="I35" s="58"/>
      <c r="J35" s="55"/>
      <c r="K35" s="55"/>
      <c r="L35" s="55"/>
    </row>
    <row r="36" spans="1:44" s="11" customFormat="1">
      <c r="A36" s="116"/>
      <c r="B36" s="71"/>
      <c r="C36" s="67"/>
      <c r="D36" s="67"/>
      <c r="E36" s="58"/>
      <c r="F36" s="75"/>
      <c r="G36" s="58"/>
      <c r="H36" s="58"/>
      <c r="I36" s="58"/>
      <c r="J36" s="55"/>
      <c r="K36" s="55"/>
      <c r="L36" s="55"/>
    </row>
    <row r="37" spans="1:44" s="11" customFormat="1">
      <c r="A37" s="116"/>
      <c r="B37" s="71"/>
      <c r="C37" s="67"/>
      <c r="D37" s="67"/>
      <c r="E37" s="58"/>
      <c r="F37" s="75"/>
      <c r="G37" s="58"/>
      <c r="H37" s="58"/>
      <c r="I37" s="58"/>
      <c r="J37" s="55"/>
      <c r="K37" s="55"/>
      <c r="L37" s="55"/>
    </row>
    <row r="38" spans="1:44" s="16" customFormat="1">
      <c r="A38" s="116"/>
      <c r="B38" s="87"/>
      <c r="C38" s="87"/>
      <c r="D38" s="87"/>
      <c r="E38" s="87"/>
      <c r="F38" s="88"/>
      <c r="G38" s="87"/>
      <c r="H38" s="87"/>
      <c r="I38" s="87"/>
      <c r="J38" s="89"/>
      <c r="K38" s="89"/>
      <c r="L38" s="8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</row>
    <row r="39" spans="1:44" s="11" customFormat="1">
      <c r="A39" s="117"/>
      <c r="B39" s="71"/>
      <c r="C39" s="67"/>
      <c r="D39" s="67"/>
      <c r="E39" s="58"/>
      <c r="F39" s="75"/>
      <c r="G39" s="58"/>
      <c r="H39" s="58"/>
      <c r="I39" s="58"/>
      <c r="J39" s="55"/>
      <c r="K39" s="55"/>
      <c r="L39" s="55"/>
    </row>
    <row r="40" spans="1:44" s="11" customFormat="1">
      <c r="A40" s="116"/>
      <c r="B40" s="71"/>
      <c r="C40" s="67"/>
      <c r="D40" s="67"/>
      <c r="E40" s="58"/>
      <c r="F40" s="75"/>
      <c r="G40" s="58"/>
      <c r="H40" s="58"/>
      <c r="I40" s="58"/>
      <c r="J40" s="55"/>
      <c r="K40" s="55"/>
      <c r="L40" s="55"/>
    </row>
    <row r="41" spans="1:44" s="11" customFormat="1">
      <c r="A41" s="116"/>
      <c r="B41" s="71"/>
      <c r="C41" s="67"/>
      <c r="D41" s="67"/>
      <c r="E41" s="58"/>
      <c r="F41" s="75"/>
      <c r="G41" s="58"/>
      <c r="H41" s="58"/>
      <c r="I41" s="58"/>
      <c r="J41" s="55"/>
      <c r="K41" s="55"/>
      <c r="L41" s="55"/>
    </row>
    <row r="42" spans="1:44" s="11" customFormat="1">
      <c r="A42" s="116"/>
      <c r="B42" s="71"/>
      <c r="C42" s="67"/>
      <c r="D42" s="67"/>
      <c r="E42" s="58"/>
      <c r="F42" s="75"/>
      <c r="G42" s="58"/>
      <c r="H42" s="58"/>
      <c r="I42" s="58"/>
      <c r="J42" s="55"/>
      <c r="K42" s="55"/>
      <c r="L42" s="55"/>
    </row>
    <row r="43" spans="1:44" s="11" customFormat="1">
      <c r="A43" s="116"/>
      <c r="B43" s="71"/>
      <c r="C43" s="67"/>
      <c r="D43" s="67"/>
      <c r="E43" s="58"/>
      <c r="F43" s="75"/>
      <c r="G43" s="58"/>
      <c r="H43" s="58"/>
      <c r="I43" s="58"/>
      <c r="J43" s="55"/>
      <c r="K43" s="55"/>
      <c r="L43" s="55"/>
    </row>
    <row r="44" spans="1:44" s="11" customFormat="1">
      <c r="A44" s="116"/>
      <c r="B44" s="71"/>
      <c r="C44" s="67"/>
      <c r="D44" s="67"/>
      <c r="E44" s="58"/>
      <c r="F44" s="75"/>
      <c r="G44" s="58"/>
      <c r="H44" s="58"/>
      <c r="I44" s="58"/>
      <c r="J44" s="55"/>
      <c r="K44" s="55"/>
      <c r="L44" s="55"/>
    </row>
    <row r="45" spans="1:44" s="11" customFormat="1">
      <c r="A45" s="116"/>
      <c r="B45" s="71"/>
      <c r="C45" s="67"/>
      <c r="D45" s="67"/>
      <c r="E45" s="58"/>
      <c r="F45" s="75"/>
      <c r="G45" s="58"/>
      <c r="H45" s="58"/>
      <c r="I45" s="58"/>
      <c r="J45" s="55"/>
      <c r="K45" s="55"/>
      <c r="L45" s="55"/>
    </row>
    <row r="46" spans="1:44" s="11" customFormat="1">
      <c r="A46" s="116"/>
      <c r="B46" s="71"/>
      <c r="C46" s="67"/>
      <c r="D46" s="67"/>
      <c r="E46" s="58"/>
      <c r="F46" s="75"/>
      <c r="G46" s="58"/>
      <c r="H46" s="58"/>
      <c r="I46" s="58"/>
      <c r="J46" s="55"/>
      <c r="K46" s="55"/>
      <c r="L46" s="55"/>
    </row>
    <row r="47" spans="1:44" s="11" customFormat="1">
      <c r="A47" s="116"/>
      <c r="B47" s="71"/>
      <c r="C47" s="67"/>
      <c r="D47" s="67"/>
      <c r="E47" s="73"/>
      <c r="F47" s="75"/>
      <c r="G47" s="58"/>
      <c r="H47" s="58"/>
      <c r="I47" s="58"/>
      <c r="J47" s="55"/>
      <c r="K47" s="55"/>
      <c r="L47" s="55"/>
    </row>
    <row r="48" spans="1:44" s="11" customFormat="1">
      <c r="A48" s="116"/>
      <c r="B48" s="71"/>
      <c r="C48" s="67"/>
      <c r="D48" s="67"/>
      <c r="E48" s="58"/>
      <c r="F48" s="75"/>
      <c r="G48" s="58"/>
      <c r="H48" s="58"/>
      <c r="I48" s="58"/>
      <c r="J48" s="55"/>
      <c r="K48" s="55"/>
      <c r="L48" s="55"/>
    </row>
    <row r="49" spans="1:44" s="11" customFormat="1">
      <c r="A49" s="116"/>
      <c r="B49" s="71"/>
      <c r="C49" s="67"/>
      <c r="D49" s="67"/>
      <c r="E49" s="58"/>
      <c r="F49" s="75"/>
      <c r="G49" s="58"/>
      <c r="H49" s="58"/>
      <c r="I49" s="58"/>
      <c r="J49" s="55"/>
      <c r="K49" s="55"/>
      <c r="L49" s="55"/>
    </row>
    <row r="50" spans="1:44" s="11" customFormat="1">
      <c r="A50" s="116"/>
      <c r="B50" s="71"/>
      <c r="C50" s="67"/>
      <c r="D50" s="67"/>
      <c r="E50" s="58"/>
      <c r="F50" s="75"/>
      <c r="G50" s="58"/>
      <c r="H50" s="58"/>
      <c r="I50" s="58"/>
      <c r="J50" s="55"/>
      <c r="K50" s="55"/>
      <c r="L50" s="55"/>
    </row>
    <row r="51" spans="1:44" s="11" customFormat="1">
      <c r="A51" s="116"/>
      <c r="B51" s="71"/>
      <c r="C51" s="67"/>
      <c r="D51" s="67"/>
      <c r="E51" s="58"/>
      <c r="F51" s="75"/>
      <c r="G51" s="58"/>
      <c r="H51" s="58"/>
      <c r="I51" s="58"/>
      <c r="J51" s="55"/>
      <c r="K51" s="55"/>
      <c r="L51" s="55"/>
    </row>
    <row r="52" spans="1:44" s="11" customFormat="1">
      <c r="A52" s="116"/>
      <c r="B52" s="71"/>
      <c r="C52" s="67"/>
      <c r="D52" s="67"/>
      <c r="E52" s="58"/>
      <c r="F52" s="75"/>
      <c r="G52" s="58"/>
      <c r="H52" s="58"/>
      <c r="I52" s="58"/>
      <c r="J52" s="55"/>
      <c r="K52" s="55"/>
      <c r="L52" s="55"/>
    </row>
    <row r="53" spans="1:44" s="11" customFormat="1">
      <c r="A53" s="116"/>
      <c r="B53" s="71"/>
      <c r="C53" s="67"/>
      <c r="D53" s="67"/>
      <c r="E53" s="58"/>
      <c r="F53" s="75"/>
      <c r="G53" s="58"/>
      <c r="H53" s="58"/>
      <c r="I53" s="58"/>
      <c r="J53" s="55"/>
      <c r="K53" s="55"/>
      <c r="L53" s="55"/>
    </row>
    <row r="54" spans="1:44" s="11" customFormat="1">
      <c r="A54" s="116"/>
      <c r="B54" s="71"/>
      <c r="C54" s="67"/>
      <c r="D54" s="67"/>
      <c r="E54" s="58"/>
      <c r="F54" s="75"/>
      <c r="G54" s="58"/>
      <c r="H54" s="58"/>
      <c r="I54" s="58"/>
      <c r="J54" s="55"/>
      <c r="K54" s="55"/>
      <c r="L54" s="55"/>
    </row>
    <row r="55" spans="1:44" s="16" customFormat="1">
      <c r="A55" s="116"/>
      <c r="B55" s="87"/>
      <c r="C55" s="87"/>
      <c r="D55" s="87"/>
      <c r="E55" s="87"/>
      <c r="F55" s="88"/>
      <c r="G55" s="87"/>
      <c r="H55" s="87"/>
      <c r="I55" s="87"/>
      <c r="J55" s="89"/>
      <c r="K55" s="89"/>
      <c r="L55" s="89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 s="11" customFormat="1">
      <c r="A56" s="117"/>
      <c r="B56" s="71"/>
      <c r="C56" s="67"/>
      <c r="D56" s="67"/>
      <c r="E56" s="58"/>
      <c r="F56" s="75"/>
      <c r="G56" s="58"/>
      <c r="H56" s="58"/>
      <c r="I56" s="58"/>
      <c r="J56" s="55"/>
      <c r="K56" s="55"/>
      <c r="L56" s="55"/>
    </row>
    <row r="57" spans="1:44" s="11" customFormat="1">
      <c r="A57" s="116"/>
      <c r="B57" s="71"/>
      <c r="C57" s="67"/>
      <c r="D57" s="67"/>
      <c r="E57" s="58"/>
      <c r="F57" s="75"/>
      <c r="G57" s="58"/>
      <c r="H57" s="58"/>
      <c r="I57" s="58"/>
      <c r="J57" s="55"/>
      <c r="K57" s="55"/>
      <c r="L57" s="55"/>
    </row>
    <row r="58" spans="1:44" s="11" customFormat="1">
      <c r="A58" s="116"/>
      <c r="B58" s="71"/>
      <c r="C58" s="67"/>
      <c r="D58" s="67"/>
      <c r="E58" s="58"/>
      <c r="F58" s="75"/>
      <c r="G58" s="58"/>
      <c r="H58" s="58"/>
      <c r="I58" s="58"/>
      <c r="J58" s="55"/>
      <c r="K58" s="55"/>
      <c r="L58" s="55"/>
    </row>
    <row r="59" spans="1:44" s="11" customFormat="1">
      <c r="A59" s="116"/>
      <c r="B59" s="71"/>
      <c r="C59" s="67"/>
      <c r="D59" s="67"/>
      <c r="E59" s="58"/>
      <c r="F59" s="75"/>
      <c r="G59" s="58"/>
      <c r="H59" s="58"/>
      <c r="I59" s="58"/>
      <c r="J59" s="55"/>
      <c r="K59" s="55"/>
      <c r="L59" s="55"/>
    </row>
    <row r="60" spans="1:44" s="11" customFormat="1">
      <c r="A60" s="116"/>
      <c r="B60" s="71"/>
      <c r="C60" s="67"/>
      <c r="D60" s="67"/>
      <c r="E60" s="58"/>
      <c r="F60" s="75"/>
      <c r="G60" s="58"/>
      <c r="H60" s="58"/>
      <c r="I60" s="58"/>
      <c r="J60" s="55"/>
      <c r="K60" s="55"/>
      <c r="L60" s="55"/>
    </row>
    <row r="61" spans="1:44" s="11" customFormat="1">
      <c r="A61" s="116"/>
      <c r="B61" s="71"/>
      <c r="C61" s="67"/>
      <c r="D61" s="67"/>
      <c r="E61" s="58"/>
      <c r="F61" s="75"/>
      <c r="G61" s="58"/>
      <c r="H61" s="58"/>
      <c r="I61" s="58"/>
      <c r="J61" s="55"/>
      <c r="K61" s="55"/>
      <c r="L61" s="55"/>
    </row>
    <row r="62" spans="1:44" s="11" customFormat="1">
      <c r="A62" s="116"/>
      <c r="B62" s="71"/>
      <c r="C62" s="67"/>
      <c r="D62" s="67"/>
      <c r="E62" s="58"/>
      <c r="F62" s="75"/>
      <c r="G62" s="58"/>
      <c r="H62" s="58"/>
      <c r="I62" s="58"/>
      <c r="J62" s="55"/>
      <c r="K62" s="55"/>
      <c r="L62" s="55"/>
    </row>
    <row r="63" spans="1:44" s="11" customFormat="1">
      <c r="A63" s="116"/>
      <c r="B63" s="71"/>
      <c r="C63" s="67"/>
      <c r="D63" s="67"/>
      <c r="E63" s="58"/>
      <c r="F63" s="75"/>
      <c r="G63" s="58"/>
      <c r="H63" s="58"/>
      <c r="I63" s="58"/>
      <c r="J63" s="55"/>
      <c r="K63" s="55"/>
      <c r="L63" s="55"/>
      <c r="N63" s="41" t="s">
        <v>59</v>
      </c>
      <c r="O63" s="59"/>
      <c r="P63" s="59" t="s">
        <v>48</v>
      </c>
      <c r="Q63" s="59" t="s">
        <v>48</v>
      </c>
      <c r="R63" s="59" t="s">
        <v>48</v>
      </c>
    </row>
    <row r="64" spans="1:44" s="11" customFormat="1">
      <c r="A64" s="116"/>
      <c r="B64" s="71"/>
      <c r="C64" s="67"/>
      <c r="D64" s="67"/>
      <c r="E64" s="73"/>
      <c r="F64" s="75"/>
      <c r="G64" s="58"/>
      <c r="H64" s="58"/>
      <c r="I64" s="58"/>
      <c r="J64" s="55"/>
      <c r="K64" s="55"/>
      <c r="L64" s="55"/>
      <c r="N64" s="41"/>
      <c r="O64" s="59"/>
      <c r="P64" s="59" t="s">
        <v>50</v>
      </c>
      <c r="Q64" s="59" t="s">
        <v>51</v>
      </c>
      <c r="R64" s="59" t="s">
        <v>52</v>
      </c>
    </row>
    <row r="65" spans="1:18" s="11" customFormat="1">
      <c r="A65" s="116"/>
      <c r="B65" s="71"/>
      <c r="C65" s="67"/>
      <c r="D65" s="67"/>
      <c r="E65" s="58"/>
      <c r="F65" s="75"/>
      <c r="G65" s="58"/>
      <c r="H65" s="58"/>
      <c r="I65" s="58"/>
      <c r="J65" s="55"/>
      <c r="K65" s="55"/>
      <c r="L65" s="55"/>
      <c r="N65" s="17" t="s">
        <v>16</v>
      </c>
      <c r="O65" s="60"/>
      <c r="P65" s="61" t="e">
        <f>#REF!</f>
        <v>#REF!</v>
      </c>
      <c r="Q65" s="61" t="e">
        <f>#REF!</f>
        <v>#REF!</v>
      </c>
      <c r="R65" s="61" t="e">
        <f>#REF!</f>
        <v>#REF!</v>
      </c>
    </row>
    <row r="66" spans="1:18" s="11" customFormat="1">
      <c r="A66" s="116"/>
      <c r="B66" s="71"/>
      <c r="C66" s="67"/>
      <c r="D66" s="67"/>
      <c r="E66" s="58"/>
      <c r="F66" s="75"/>
      <c r="G66" s="58"/>
      <c r="H66" s="58"/>
      <c r="I66" s="58"/>
      <c r="J66" s="55"/>
      <c r="K66" s="55"/>
      <c r="L66" s="55"/>
      <c r="N66" s="17" t="s">
        <v>17</v>
      </c>
      <c r="O66" s="60"/>
      <c r="P66" s="61">
        <f>G38</f>
        <v>0</v>
      </c>
      <c r="Q66" s="61">
        <f>H38</f>
        <v>0</v>
      </c>
      <c r="R66" s="61">
        <f>I38</f>
        <v>0</v>
      </c>
    </row>
    <row r="67" spans="1:18" s="11" customFormat="1">
      <c r="A67" s="116"/>
      <c r="B67" s="71"/>
      <c r="C67" s="67"/>
      <c r="D67" s="67"/>
      <c r="E67" s="58"/>
      <c r="F67" s="75"/>
      <c r="G67" s="58"/>
      <c r="H67" s="58"/>
      <c r="I67" s="58"/>
      <c r="J67" s="55"/>
      <c r="K67" s="55"/>
      <c r="L67" s="55"/>
      <c r="N67" s="17" t="s">
        <v>18</v>
      </c>
      <c r="O67" s="60"/>
      <c r="P67" s="61">
        <f>G55</f>
        <v>0</v>
      </c>
      <c r="Q67" s="61">
        <f>H55</f>
        <v>0</v>
      </c>
      <c r="R67" s="61">
        <f>I55</f>
        <v>0</v>
      </c>
    </row>
    <row r="68" spans="1:18" s="11" customFormat="1">
      <c r="A68" s="116"/>
      <c r="B68" s="71"/>
      <c r="C68" s="67"/>
      <c r="D68" s="67"/>
      <c r="E68" s="58"/>
      <c r="F68" s="75"/>
      <c r="G68" s="58"/>
      <c r="H68" s="58"/>
      <c r="I68" s="58"/>
      <c r="J68" s="55"/>
      <c r="K68" s="55"/>
      <c r="L68" s="55"/>
      <c r="N68" s="17" t="s">
        <v>19</v>
      </c>
      <c r="O68" s="60"/>
      <c r="P68" s="61">
        <f>G72</f>
        <v>0</v>
      </c>
      <c r="Q68" s="61">
        <f>H72</f>
        <v>0</v>
      </c>
      <c r="R68" s="61">
        <f>I72</f>
        <v>0</v>
      </c>
    </row>
    <row r="69" spans="1:18" s="11" customFormat="1">
      <c r="A69" s="116"/>
      <c r="B69" s="71"/>
      <c r="C69" s="67"/>
      <c r="D69" s="67"/>
      <c r="E69" s="58"/>
      <c r="F69" s="75"/>
      <c r="G69" s="58"/>
      <c r="H69" s="58"/>
      <c r="I69" s="58"/>
      <c r="J69" s="55"/>
      <c r="K69" s="55"/>
      <c r="L69" s="55"/>
      <c r="N69" s="17" t="s">
        <v>20</v>
      </c>
      <c r="O69" s="60"/>
      <c r="P69" s="61">
        <f>G89</f>
        <v>0</v>
      </c>
      <c r="Q69" s="61">
        <f>H89</f>
        <v>0</v>
      </c>
      <c r="R69" s="61">
        <f>I89</f>
        <v>0</v>
      </c>
    </row>
    <row r="70" spans="1:18" s="11" customFormat="1">
      <c r="A70" s="116"/>
      <c r="B70" s="71"/>
      <c r="C70" s="67"/>
      <c r="D70" s="67"/>
      <c r="E70" s="58"/>
      <c r="F70" s="75"/>
      <c r="G70" s="58"/>
      <c r="H70" s="58"/>
      <c r="I70" s="58"/>
      <c r="J70" s="55"/>
      <c r="K70" s="55"/>
      <c r="L70" s="55"/>
      <c r="N70" s="17" t="s">
        <v>21</v>
      </c>
      <c r="O70" s="60"/>
      <c r="P70" s="61">
        <f>G106</f>
        <v>0</v>
      </c>
      <c r="Q70" s="61">
        <f>H106</f>
        <v>0</v>
      </c>
      <c r="R70" s="61">
        <f>I106</f>
        <v>0</v>
      </c>
    </row>
    <row r="71" spans="1:18" s="11" customFormat="1">
      <c r="A71" s="116"/>
      <c r="B71" s="71"/>
      <c r="C71" s="67"/>
      <c r="D71" s="67"/>
      <c r="E71" s="58"/>
      <c r="F71" s="75"/>
      <c r="G71" s="58"/>
      <c r="H71" s="58"/>
      <c r="I71" s="58"/>
      <c r="J71" s="55"/>
      <c r="K71" s="55"/>
      <c r="L71" s="55"/>
      <c r="N71" s="17" t="s">
        <v>22</v>
      </c>
      <c r="O71" s="60"/>
      <c r="P71" s="61">
        <f>G123</f>
        <v>0</v>
      </c>
      <c r="Q71" s="61">
        <f>H123</f>
        <v>0</v>
      </c>
      <c r="R71" s="61">
        <f>I123</f>
        <v>0</v>
      </c>
    </row>
    <row r="72" spans="1:18" s="16" customFormat="1">
      <c r="A72" s="116"/>
      <c r="B72" s="76"/>
      <c r="C72" s="76"/>
      <c r="D72" s="76"/>
      <c r="E72" s="76"/>
      <c r="F72" s="77"/>
      <c r="G72" s="76"/>
      <c r="H72" s="76"/>
      <c r="I72" s="76"/>
      <c r="J72" s="54"/>
      <c r="K72" s="54"/>
      <c r="L72" s="54"/>
      <c r="N72" s="17" t="s">
        <v>23</v>
      </c>
      <c r="O72" s="60"/>
      <c r="P72" s="61">
        <f>G140</f>
        <v>0</v>
      </c>
      <c r="Q72" s="61">
        <f>H140</f>
        <v>0</v>
      </c>
      <c r="R72" s="61">
        <f>I140</f>
        <v>0</v>
      </c>
    </row>
    <row r="73" spans="1:18" s="11" customFormat="1">
      <c r="A73" s="117"/>
      <c r="B73" s="71"/>
      <c r="C73" s="67"/>
      <c r="D73" s="67"/>
      <c r="E73" s="58"/>
      <c r="F73" s="75"/>
      <c r="G73" s="58"/>
      <c r="H73" s="58"/>
      <c r="I73" s="58"/>
      <c r="J73" s="55"/>
      <c r="K73" s="55"/>
      <c r="L73" s="55"/>
      <c r="N73" s="17" t="s">
        <v>24</v>
      </c>
      <c r="O73" s="60"/>
      <c r="P73" s="61">
        <f>G157</f>
        <v>0</v>
      </c>
      <c r="Q73" s="61">
        <f>H157</f>
        <v>0</v>
      </c>
      <c r="R73" s="61">
        <f>I157</f>
        <v>0</v>
      </c>
    </row>
    <row r="74" spans="1:18" s="11" customFormat="1">
      <c r="A74" s="116"/>
      <c r="B74" s="71"/>
      <c r="C74" s="67"/>
      <c r="D74" s="67"/>
      <c r="E74" s="58"/>
      <c r="F74" s="75"/>
      <c r="G74" s="58"/>
      <c r="H74" s="58"/>
      <c r="I74" s="58"/>
      <c r="J74" s="55"/>
      <c r="K74" s="55"/>
      <c r="L74" s="55"/>
      <c r="N74" s="17" t="s">
        <v>25</v>
      </c>
      <c r="O74" s="60"/>
      <c r="P74" s="61">
        <f>G174</f>
        <v>0</v>
      </c>
      <c r="Q74" s="61">
        <f>H174</f>
        <v>0</v>
      </c>
      <c r="R74" s="61">
        <f>I174</f>
        <v>0</v>
      </c>
    </row>
    <row r="75" spans="1:18" s="11" customFormat="1">
      <c r="A75" s="116"/>
      <c r="B75" s="71"/>
      <c r="C75" s="67"/>
      <c r="D75" s="67"/>
      <c r="E75" s="58"/>
      <c r="F75" s="75"/>
      <c r="G75" s="58"/>
      <c r="H75" s="58"/>
      <c r="I75" s="58"/>
      <c r="J75" s="55"/>
      <c r="K75" s="55"/>
      <c r="L75" s="55"/>
      <c r="N75" s="17" t="s">
        <v>26</v>
      </c>
      <c r="O75" s="60"/>
      <c r="P75" s="61">
        <f>G191</f>
        <v>0</v>
      </c>
      <c r="Q75" s="61">
        <f>H191</f>
        <v>0</v>
      </c>
      <c r="R75" s="61">
        <f>I191</f>
        <v>0</v>
      </c>
    </row>
    <row r="76" spans="1:18" s="11" customFormat="1">
      <c r="A76" s="116"/>
      <c r="B76" s="71"/>
      <c r="C76" s="67"/>
      <c r="D76" s="67"/>
      <c r="E76" s="58"/>
      <c r="F76" s="75"/>
      <c r="G76" s="58"/>
      <c r="H76" s="58"/>
      <c r="I76" s="58"/>
      <c r="J76" s="55"/>
      <c r="K76" s="55"/>
      <c r="L76" s="55"/>
      <c r="N76" s="17" t="s">
        <v>27</v>
      </c>
      <c r="O76" s="60"/>
      <c r="P76" s="61">
        <f>G208</f>
        <v>0</v>
      </c>
      <c r="Q76" s="61">
        <f>H208</f>
        <v>0</v>
      </c>
      <c r="R76" s="61">
        <f>I208</f>
        <v>0</v>
      </c>
    </row>
    <row r="77" spans="1:18" s="11" customFormat="1">
      <c r="A77" s="116"/>
      <c r="B77" s="71"/>
      <c r="C77" s="67"/>
      <c r="D77" s="67"/>
      <c r="E77" s="58"/>
      <c r="F77" s="75"/>
      <c r="G77" s="58"/>
      <c r="H77" s="58"/>
      <c r="I77" s="58"/>
      <c r="J77" s="55"/>
      <c r="K77" s="55"/>
      <c r="L77" s="55"/>
      <c r="N77" s="17" t="s">
        <v>28</v>
      </c>
      <c r="O77" s="60"/>
      <c r="P77" s="61">
        <f>G225</f>
        <v>0</v>
      </c>
      <c r="Q77" s="61">
        <f>H225</f>
        <v>0</v>
      </c>
      <c r="R77" s="61">
        <f>I225</f>
        <v>0</v>
      </c>
    </row>
    <row r="78" spans="1:18" s="11" customFormat="1">
      <c r="A78" s="116"/>
      <c r="B78" s="71"/>
      <c r="C78" s="67"/>
      <c r="D78" s="67"/>
      <c r="E78" s="58"/>
      <c r="F78" s="75"/>
      <c r="G78" s="58"/>
      <c r="H78" s="58"/>
      <c r="I78" s="58"/>
      <c r="J78" s="55"/>
      <c r="K78" s="55"/>
      <c r="L78" s="55"/>
      <c r="N78" s="17" t="s">
        <v>29</v>
      </c>
      <c r="O78" s="60"/>
      <c r="P78" s="61">
        <f>G242</f>
        <v>0</v>
      </c>
      <c r="Q78" s="61">
        <f>H242</f>
        <v>0</v>
      </c>
      <c r="R78" s="61">
        <f>I242</f>
        <v>0</v>
      </c>
    </row>
    <row r="79" spans="1:18" s="11" customFormat="1">
      <c r="A79" s="116"/>
      <c r="B79" s="71"/>
      <c r="C79" s="67"/>
      <c r="D79" s="67"/>
      <c r="E79" s="58"/>
      <c r="F79" s="75"/>
      <c r="G79" s="58"/>
      <c r="H79" s="58"/>
      <c r="I79" s="58"/>
      <c r="J79" s="55"/>
      <c r="K79" s="55"/>
      <c r="L79" s="55"/>
      <c r="N79" s="17" t="s">
        <v>30</v>
      </c>
      <c r="O79" s="60"/>
      <c r="P79" s="61">
        <f>G259</f>
        <v>0</v>
      </c>
      <c r="Q79" s="61">
        <f>H259</f>
        <v>0</v>
      </c>
      <c r="R79" s="61">
        <f>I259</f>
        <v>0</v>
      </c>
    </row>
    <row r="80" spans="1:18" s="11" customFormat="1">
      <c r="A80" s="116"/>
      <c r="B80" s="71"/>
      <c r="C80" s="67"/>
      <c r="D80" s="67"/>
      <c r="E80" s="58"/>
      <c r="F80" s="75"/>
      <c r="G80" s="58"/>
      <c r="H80" s="58"/>
      <c r="I80" s="58"/>
      <c r="J80" s="55"/>
      <c r="K80" s="55"/>
      <c r="L80" s="55"/>
      <c r="N80" s="17" t="s">
        <v>31</v>
      </c>
      <c r="O80" s="60"/>
      <c r="P80" s="61">
        <f>G276</f>
        <v>0</v>
      </c>
      <c r="Q80" s="61">
        <f>H276</f>
        <v>0</v>
      </c>
      <c r="R80" s="61">
        <f>I276</f>
        <v>0</v>
      </c>
    </row>
    <row r="81" spans="1:18" s="11" customFormat="1">
      <c r="A81" s="116"/>
      <c r="B81" s="71"/>
      <c r="C81" s="67"/>
      <c r="D81" s="67"/>
      <c r="E81" s="73"/>
      <c r="F81" s="75"/>
      <c r="G81" s="58"/>
      <c r="H81" s="58"/>
      <c r="I81" s="58"/>
      <c r="J81" s="55"/>
      <c r="K81" s="55"/>
      <c r="L81" s="55"/>
      <c r="N81" s="31" t="s">
        <v>32</v>
      </c>
      <c r="O81" s="62"/>
      <c r="P81" s="63">
        <f>G293</f>
        <v>0</v>
      </c>
      <c r="Q81" s="63">
        <f>H293</f>
        <v>0</v>
      </c>
      <c r="R81" s="63">
        <f>I293</f>
        <v>0</v>
      </c>
    </row>
    <row r="82" spans="1:18" s="11" customFormat="1">
      <c r="A82" s="116"/>
      <c r="B82" s="71"/>
      <c r="C82" s="67"/>
      <c r="D82" s="67"/>
      <c r="E82" s="58"/>
      <c r="F82" s="75"/>
      <c r="G82" s="58"/>
      <c r="H82" s="58"/>
      <c r="I82" s="58"/>
      <c r="J82" s="55"/>
      <c r="K82" s="55"/>
      <c r="L82" s="55"/>
      <c r="N82" s="31" t="s">
        <v>33</v>
      </c>
      <c r="O82" s="62"/>
      <c r="P82" s="63">
        <f>G310</f>
        <v>0</v>
      </c>
      <c r="Q82" s="63">
        <f>H310</f>
        <v>0</v>
      </c>
      <c r="R82" s="63">
        <f>I310</f>
        <v>0</v>
      </c>
    </row>
    <row r="83" spans="1:18" s="11" customFormat="1">
      <c r="A83" s="116"/>
      <c r="B83" s="71"/>
      <c r="C83" s="67"/>
      <c r="D83" s="67"/>
      <c r="E83" s="58"/>
      <c r="F83" s="75"/>
      <c r="G83" s="58"/>
      <c r="H83" s="58"/>
      <c r="I83" s="58"/>
      <c r="J83" s="55"/>
      <c r="K83" s="55"/>
      <c r="L83" s="55"/>
      <c r="N83" s="31" t="s">
        <v>34</v>
      </c>
      <c r="O83" s="62"/>
      <c r="P83" s="63">
        <f>G327</f>
        <v>0</v>
      </c>
      <c r="Q83" s="63">
        <f>H327</f>
        <v>0</v>
      </c>
      <c r="R83" s="63">
        <f>I327</f>
        <v>0</v>
      </c>
    </row>
    <row r="84" spans="1:18" s="11" customFormat="1">
      <c r="A84" s="116"/>
      <c r="B84" s="71"/>
      <c r="C84" s="67"/>
      <c r="D84" s="67"/>
      <c r="E84" s="58"/>
      <c r="F84" s="75"/>
      <c r="G84" s="58"/>
      <c r="H84" s="58"/>
      <c r="I84" s="58"/>
      <c r="J84" s="55"/>
      <c r="K84" s="55"/>
      <c r="L84" s="55"/>
      <c r="N84" s="31" t="s">
        <v>35</v>
      </c>
      <c r="O84" s="62"/>
      <c r="P84" s="63">
        <f>G344</f>
        <v>0</v>
      </c>
      <c r="Q84" s="63">
        <f>H344</f>
        <v>0</v>
      </c>
      <c r="R84" s="63">
        <f>I344</f>
        <v>0</v>
      </c>
    </row>
    <row r="85" spans="1:18" s="11" customFormat="1">
      <c r="A85" s="116"/>
      <c r="B85" s="71"/>
      <c r="C85" s="67"/>
      <c r="D85" s="67"/>
      <c r="E85" s="58"/>
      <c r="F85" s="75"/>
      <c r="G85" s="58"/>
      <c r="H85" s="58"/>
      <c r="I85" s="58"/>
      <c r="J85" s="55"/>
      <c r="K85" s="55"/>
      <c r="L85" s="55"/>
      <c r="N85" s="31" t="s">
        <v>36</v>
      </c>
      <c r="O85" s="62"/>
      <c r="P85" s="63">
        <f>G361</f>
        <v>0</v>
      </c>
      <c r="Q85" s="63">
        <f>H361</f>
        <v>0</v>
      </c>
      <c r="R85" s="63">
        <f>I361</f>
        <v>0</v>
      </c>
    </row>
    <row r="86" spans="1:18" s="11" customFormat="1">
      <c r="A86" s="116"/>
      <c r="B86" s="71"/>
      <c r="C86" s="67"/>
      <c r="D86" s="67"/>
      <c r="E86" s="58"/>
      <c r="F86" s="75"/>
      <c r="G86" s="58"/>
      <c r="H86" s="58"/>
      <c r="I86" s="58"/>
      <c r="J86" s="55"/>
      <c r="K86" s="55"/>
      <c r="L86" s="55"/>
      <c r="N86" s="31" t="s">
        <v>37</v>
      </c>
      <c r="O86" s="62"/>
      <c r="P86" s="63">
        <f>G378</f>
        <v>0</v>
      </c>
      <c r="Q86" s="63">
        <f>H378</f>
        <v>0</v>
      </c>
      <c r="R86" s="63">
        <f>I378</f>
        <v>0</v>
      </c>
    </row>
    <row r="87" spans="1:18" s="11" customFormat="1">
      <c r="A87" s="116"/>
      <c r="B87" s="71"/>
      <c r="C87" s="67"/>
      <c r="D87" s="67"/>
      <c r="E87" s="58"/>
      <c r="F87" s="75"/>
      <c r="G87" s="58"/>
      <c r="H87" s="58"/>
      <c r="I87" s="58"/>
      <c r="J87" s="55"/>
      <c r="K87" s="55"/>
      <c r="L87" s="55"/>
      <c r="N87" s="31" t="s">
        <v>38</v>
      </c>
      <c r="O87" s="62"/>
      <c r="P87" s="63">
        <f>G395</f>
        <v>0</v>
      </c>
      <c r="Q87" s="63">
        <f>H395</f>
        <v>0</v>
      </c>
      <c r="R87" s="63">
        <f>I395</f>
        <v>0</v>
      </c>
    </row>
    <row r="88" spans="1:18" s="11" customFormat="1">
      <c r="A88" s="116"/>
      <c r="B88" s="71"/>
      <c r="C88" s="67"/>
      <c r="D88" s="67"/>
      <c r="E88" s="58"/>
      <c r="F88" s="75"/>
      <c r="G88" s="58"/>
      <c r="H88" s="58"/>
      <c r="I88" s="58"/>
      <c r="J88" s="55"/>
      <c r="K88" s="55"/>
      <c r="L88" s="55"/>
      <c r="N88" s="31" t="s">
        <v>39</v>
      </c>
      <c r="O88" s="62"/>
      <c r="P88" s="63">
        <f>G412</f>
        <v>0</v>
      </c>
      <c r="Q88" s="63">
        <f>H412</f>
        <v>0</v>
      </c>
      <c r="R88" s="63">
        <f>I412</f>
        <v>0</v>
      </c>
    </row>
    <row r="89" spans="1:18" s="16" customFormat="1">
      <c r="A89" s="116"/>
      <c r="B89" s="76"/>
      <c r="C89" s="76"/>
      <c r="D89" s="76"/>
      <c r="E89" s="76"/>
      <c r="F89" s="77"/>
      <c r="G89" s="76"/>
      <c r="H89" s="76"/>
      <c r="I89" s="76"/>
      <c r="J89" s="54"/>
      <c r="K89" s="54"/>
      <c r="L89" s="54"/>
    </row>
    <row r="90" spans="1:18" s="11" customFormat="1">
      <c r="A90" s="116"/>
      <c r="B90" s="71"/>
      <c r="C90" s="67"/>
      <c r="D90" s="67"/>
      <c r="E90" s="58"/>
      <c r="F90" s="75"/>
      <c r="G90" s="58"/>
      <c r="H90" s="58"/>
      <c r="I90" s="58"/>
      <c r="J90" s="55"/>
      <c r="K90" s="55"/>
      <c r="L90" s="55"/>
    </row>
    <row r="91" spans="1:18" s="11" customFormat="1">
      <c r="A91" s="116"/>
      <c r="B91" s="71"/>
      <c r="C91" s="67"/>
      <c r="D91" s="67"/>
      <c r="E91" s="58"/>
      <c r="F91" s="75"/>
      <c r="G91" s="58"/>
      <c r="H91" s="58"/>
      <c r="I91" s="58"/>
      <c r="J91" s="55"/>
      <c r="K91" s="55"/>
      <c r="L91" s="55"/>
    </row>
    <row r="92" spans="1:18" s="11" customFormat="1">
      <c r="A92" s="116"/>
      <c r="B92" s="71"/>
      <c r="C92" s="67"/>
      <c r="D92" s="67"/>
      <c r="E92" s="58"/>
      <c r="F92" s="75"/>
      <c r="G92" s="58"/>
      <c r="H92" s="58"/>
      <c r="I92" s="58"/>
      <c r="J92" s="55"/>
      <c r="K92" s="55"/>
      <c r="L92" s="55"/>
    </row>
    <row r="93" spans="1:18" s="11" customFormat="1">
      <c r="A93" s="116"/>
      <c r="B93" s="71"/>
      <c r="C93" s="67"/>
      <c r="D93" s="67"/>
      <c r="E93" s="58"/>
      <c r="F93" s="75"/>
      <c r="G93" s="58"/>
      <c r="H93" s="58"/>
      <c r="I93" s="58"/>
      <c r="J93" s="55"/>
      <c r="K93" s="55"/>
      <c r="L93" s="55"/>
    </row>
    <row r="94" spans="1:18" s="11" customFormat="1">
      <c r="A94" s="116"/>
      <c r="B94" s="71"/>
      <c r="C94" s="67"/>
      <c r="D94" s="67"/>
      <c r="E94" s="58"/>
      <c r="F94" s="75"/>
      <c r="G94" s="58"/>
      <c r="H94" s="58"/>
      <c r="I94" s="58"/>
      <c r="J94" s="55"/>
      <c r="K94" s="55"/>
      <c r="L94" s="55"/>
    </row>
    <row r="95" spans="1:18" s="11" customFormat="1">
      <c r="A95" s="116"/>
      <c r="B95" s="71"/>
      <c r="C95" s="67"/>
      <c r="D95" s="67"/>
      <c r="E95" s="58"/>
      <c r="F95" s="75"/>
      <c r="G95" s="58"/>
      <c r="H95" s="58"/>
      <c r="I95" s="58"/>
      <c r="J95" s="55"/>
      <c r="K95" s="55"/>
      <c r="L95" s="55"/>
    </row>
    <row r="96" spans="1:18" s="11" customFormat="1">
      <c r="A96" s="116"/>
      <c r="B96" s="71"/>
      <c r="C96" s="67"/>
      <c r="D96" s="67"/>
      <c r="E96" s="58"/>
      <c r="F96" s="75"/>
      <c r="G96" s="58"/>
      <c r="H96" s="58"/>
      <c r="I96" s="58"/>
      <c r="J96" s="55"/>
      <c r="K96" s="55"/>
      <c r="L96" s="55"/>
    </row>
    <row r="97" spans="1:12" s="11" customFormat="1">
      <c r="A97" s="116"/>
      <c r="B97" s="71"/>
      <c r="C97" s="67"/>
      <c r="D97" s="67"/>
      <c r="E97" s="58"/>
      <c r="F97" s="75"/>
      <c r="G97" s="58"/>
      <c r="H97" s="58"/>
      <c r="I97" s="58"/>
      <c r="J97" s="55"/>
      <c r="K97" s="55"/>
      <c r="L97" s="55"/>
    </row>
    <row r="98" spans="1:12" s="11" customFormat="1">
      <c r="A98" s="116"/>
      <c r="B98" s="71"/>
      <c r="C98" s="67"/>
      <c r="D98" s="67"/>
      <c r="E98" s="73"/>
      <c r="F98" s="75"/>
      <c r="G98" s="58"/>
      <c r="H98" s="58"/>
      <c r="I98" s="58"/>
      <c r="J98" s="55"/>
      <c r="K98" s="55"/>
      <c r="L98" s="55"/>
    </row>
    <row r="99" spans="1:12" s="11" customFormat="1">
      <c r="A99" s="116"/>
      <c r="B99" s="71"/>
      <c r="C99" s="67"/>
      <c r="D99" s="67"/>
      <c r="E99" s="58"/>
      <c r="F99" s="75"/>
      <c r="G99" s="58"/>
      <c r="H99" s="58"/>
      <c r="I99" s="58"/>
      <c r="J99" s="55"/>
      <c r="K99" s="55"/>
      <c r="L99" s="55"/>
    </row>
    <row r="100" spans="1:12" s="11" customFormat="1">
      <c r="A100" s="116"/>
      <c r="B100" s="71"/>
      <c r="C100" s="67"/>
      <c r="D100" s="67"/>
      <c r="E100" s="58"/>
      <c r="F100" s="75"/>
      <c r="G100" s="58"/>
      <c r="H100" s="58"/>
      <c r="I100" s="58"/>
      <c r="J100" s="55"/>
      <c r="K100" s="55"/>
      <c r="L100" s="55"/>
    </row>
    <row r="101" spans="1:12" s="11" customFormat="1">
      <c r="A101" s="116"/>
      <c r="B101" s="71"/>
      <c r="C101" s="67"/>
      <c r="D101" s="67"/>
      <c r="E101" s="58"/>
      <c r="F101" s="75"/>
      <c r="G101" s="58"/>
      <c r="H101" s="58"/>
      <c r="I101" s="58"/>
      <c r="J101" s="55"/>
      <c r="K101" s="55"/>
      <c r="L101" s="55"/>
    </row>
    <row r="102" spans="1:12" s="11" customFormat="1">
      <c r="A102" s="116"/>
      <c r="B102" s="71"/>
      <c r="C102" s="67"/>
      <c r="D102" s="67"/>
      <c r="E102" s="58"/>
      <c r="F102" s="75"/>
      <c r="G102" s="58"/>
      <c r="H102" s="58"/>
      <c r="I102" s="58"/>
      <c r="J102" s="55"/>
      <c r="K102" s="55"/>
      <c r="L102" s="55"/>
    </row>
    <row r="103" spans="1:12" s="11" customFormat="1">
      <c r="A103" s="116"/>
      <c r="B103" s="71"/>
      <c r="C103" s="67"/>
      <c r="D103" s="67"/>
      <c r="E103" s="58"/>
      <c r="F103" s="75"/>
      <c r="G103" s="58"/>
      <c r="H103" s="58"/>
      <c r="I103" s="58"/>
      <c r="J103" s="55"/>
      <c r="K103" s="55"/>
      <c r="L103" s="55"/>
    </row>
    <row r="104" spans="1:12" s="11" customFormat="1">
      <c r="A104" s="116"/>
      <c r="B104" s="71"/>
      <c r="C104" s="67"/>
      <c r="D104" s="67"/>
      <c r="E104" s="58"/>
      <c r="F104" s="75"/>
      <c r="G104" s="58"/>
      <c r="H104" s="58"/>
      <c r="I104" s="58"/>
      <c r="J104" s="55"/>
      <c r="K104" s="55"/>
      <c r="L104" s="55"/>
    </row>
    <row r="105" spans="1:12" s="11" customFormat="1">
      <c r="A105" s="116"/>
      <c r="B105" s="71"/>
      <c r="C105" s="67"/>
      <c r="D105" s="67"/>
      <c r="E105" s="58"/>
      <c r="F105" s="75"/>
      <c r="G105" s="58"/>
      <c r="H105" s="58"/>
      <c r="I105" s="58"/>
      <c r="J105" s="55"/>
      <c r="K105" s="55"/>
      <c r="L105" s="55"/>
    </row>
    <row r="106" spans="1:12" s="16" customFormat="1">
      <c r="A106" s="116"/>
      <c r="B106" s="76"/>
      <c r="C106" s="76"/>
      <c r="D106" s="76"/>
      <c r="E106" s="76"/>
      <c r="F106" s="77"/>
      <c r="G106" s="76"/>
      <c r="H106" s="76"/>
      <c r="I106" s="76"/>
      <c r="J106" s="54"/>
      <c r="K106" s="54"/>
      <c r="L106" s="54"/>
    </row>
    <row r="107" spans="1:12" s="11" customFormat="1">
      <c r="A107" s="116"/>
      <c r="B107" s="71"/>
      <c r="C107" s="67"/>
      <c r="D107" s="67"/>
      <c r="E107" s="58"/>
      <c r="F107" s="75"/>
      <c r="G107" s="58"/>
      <c r="H107" s="58"/>
      <c r="I107" s="58"/>
      <c r="J107" s="55"/>
      <c r="K107" s="55"/>
      <c r="L107" s="55"/>
    </row>
    <row r="108" spans="1:12" s="11" customFormat="1">
      <c r="A108" s="116"/>
      <c r="B108" s="71"/>
      <c r="C108" s="67"/>
      <c r="D108" s="67"/>
      <c r="E108" s="58"/>
      <c r="F108" s="75"/>
      <c r="G108" s="58"/>
      <c r="H108" s="58"/>
      <c r="I108" s="58"/>
      <c r="J108" s="55"/>
      <c r="K108" s="55"/>
      <c r="L108" s="55"/>
    </row>
    <row r="109" spans="1:12" s="11" customFormat="1">
      <c r="A109" s="116"/>
      <c r="B109" s="71"/>
      <c r="C109" s="67"/>
      <c r="D109" s="67"/>
      <c r="E109" s="58"/>
      <c r="F109" s="75"/>
      <c r="G109" s="58"/>
      <c r="H109" s="58"/>
      <c r="I109" s="58"/>
      <c r="J109" s="55"/>
      <c r="K109" s="55"/>
      <c r="L109" s="55"/>
    </row>
    <row r="110" spans="1:12" s="11" customFormat="1">
      <c r="A110" s="116"/>
      <c r="B110" s="71"/>
      <c r="C110" s="67"/>
      <c r="D110" s="67"/>
      <c r="E110" s="58"/>
      <c r="F110" s="75"/>
      <c r="G110" s="58"/>
      <c r="H110" s="58"/>
      <c r="I110" s="58"/>
      <c r="J110" s="55"/>
      <c r="K110" s="55"/>
      <c r="L110" s="55"/>
    </row>
    <row r="111" spans="1:12" s="11" customFormat="1">
      <c r="A111" s="116"/>
      <c r="B111" s="71"/>
      <c r="C111" s="67"/>
      <c r="D111" s="67"/>
      <c r="E111" s="58"/>
      <c r="F111" s="75"/>
      <c r="G111" s="58"/>
      <c r="H111" s="58"/>
      <c r="I111" s="58"/>
      <c r="J111" s="55"/>
      <c r="K111" s="55"/>
      <c r="L111" s="55"/>
    </row>
    <row r="112" spans="1:12" s="11" customFormat="1">
      <c r="A112" s="116"/>
      <c r="B112" s="71"/>
      <c r="C112" s="67"/>
      <c r="D112" s="67"/>
      <c r="E112" s="58"/>
      <c r="F112" s="75"/>
      <c r="G112" s="58"/>
      <c r="H112" s="58"/>
      <c r="I112" s="58"/>
      <c r="J112" s="55"/>
      <c r="K112" s="55"/>
      <c r="L112" s="55"/>
    </row>
    <row r="113" spans="1:12" s="11" customFormat="1">
      <c r="A113" s="116"/>
      <c r="B113" s="71"/>
      <c r="C113" s="67"/>
      <c r="D113" s="67"/>
      <c r="E113" s="58"/>
      <c r="F113" s="75"/>
      <c r="G113" s="58"/>
      <c r="H113" s="58"/>
      <c r="I113" s="58"/>
      <c r="J113" s="55"/>
      <c r="K113" s="55"/>
      <c r="L113" s="55"/>
    </row>
    <row r="114" spans="1:12" s="11" customFormat="1">
      <c r="A114" s="116"/>
      <c r="B114" s="71"/>
      <c r="C114" s="67"/>
      <c r="D114" s="67"/>
      <c r="E114" s="58"/>
      <c r="F114" s="75"/>
      <c r="G114" s="58"/>
      <c r="H114" s="58"/>
      <c r="I114" s="58"/>
      <c r="J114" s="55"/>
      <c r="K114" s="55"/>
      <c r="L114" s="55"/>
    </row>
    <row r="115" spans="1:12" s="11" customFormat="1">
      <c r="A115" s="116"/>
      <c r="B115" s="71"/>
      <c r="C115" s="67"/>
      <c r="D115" s="67"/>
      <c r="E115" s="73"/>
      <c r="F115" s="75"/>
      <c r="G115" s="58"/>
      <c r="H115" s="58"/>
      <c r="I115" s="58"/>
      <c r="J115" s="55"/>
      <c r="K115" s="55"/>
      <c r="L115" s="55"/>
    </row>
    <row r="116" spans="1:12" s="11" customFormat="1">
      <c r="A116" s="116"/>
      <c r="B116" s="71"/>
      <c r="C116" s="67"/>
      <c r="D116" s="67"/>
      <c r="E116" s="58"/>
      <c r="F116" s="75"/>
      <c r="G116" s="58"/>
      <c r="H116" s="58"/>
      <c r="I116" s="58"/>
      <c r="J116" s="55"/>
      <c r="K116" s="55"/>
      <c r="L116" s="55"/>
    </row>
    <row r="117" spans="1:12" s="11" customFormat="1">
      <c r="A117" s="116"/>
      <c r="B117" s="71"/>
      <c r="C117" s="67"/>
      <c r="D117" s="67"/>
      <c r="E117" s="58"/>
      <c r="F117" s="75"/>
      <c r="G117" s="58"/>
      <c r="H117" s="58"/>
      <c r="I117" s="58"/>
      <c r="J117" s="55"/>
      <c r="K117" s="55"/>
      <c r="L117" s="55"/>
    </row>
    <row r="118" spans="1:12" s="11" customFormat="1">
      <c r="A118" s="116"/>
      <c r="B118" s="71"/>
      <c r="C118" s="67"/>
      <c r="D118" s="67"/>
      <c r="E118" s="58"/>
      <c r="F118" s="75"/>
      <c r="G118" s="58"/>
      <c r="H118" s="58"/>
      <c r="I118" s="58"/>
      <c r="J118" s="55"/>
      <c r="K118" s="55"/>
      <c r="L118" s="55"/>
    </row>
    <row r="119" spans="1:12" s="11" customFormat="1">
      <c r="A119" s="116"/>
      <c r="B119" s="71"/>
      <c r="C119" s="67"/>
      <c r="D119" s="67"/>
      <c r="E119" s="58"/>
      <c r="F119" s="75"/>
      <c r="G119" s="58"/>
      <c r="H119" s="58"/>
      <c r="I119" s="58"/>
      <c r="J119" s="55"/>
      <c r="K119" s="55"/>
      <c r="L119" s="55"/>
    </row>
    <row r="120" spans="1:12" s="11" customFormat="1">
      <c r="A120" s="116"/>
      <c r="B120" s="71"/>
      <c r="C120" s="67"/>
      <c r="D120" s="67"/>
      <c r="E120" s="58"/>
      <c r="F120" s="75"/>
      <c r="G120" s="58"/>
      <c r="H120" s="58"/>
      <c r="I120" s="58"/>
      <c r="J120" s="55"/>
      <c r="K120" s="55"/>
      <c r="L120" s="55"/>
    </row>
    <row r="121" spans="1:12" s="11" customFormat="1">
      <c r="A121" s="116"/>
      <c r="B121" s="71"/>
      <c r="C121" s="67"/>
      <c r="D121" s="67"/>
      <c r="E121" s="58"/>
      <c r="F121" s="75"/>
      <c r="G121" s="58"/>
      <c r="H121" s="58"/>
      <c r="I121" s="58"/>
      <c r="J121" s="55"/>
      <c r="K121" s="55"/>
      <c r="L121" s="55"/>
    </row>
    <row r="122" spans="1:12" s="11" customFormat="1">
      <c r="A122" s="116"/>
      <c r="B122" s="71"/>
      <c r="C122" s="67"/>
      <c r="D122" s="67"/>
      <c r="E122" s="58"/>
      <c r="F122" s="75"/>
      <c r="G122" s="58"/>
      <c r="H122" s="58"/>
      <c r="I122" s="58"/>
      <c r="J122" s="55"/>
      <c r="K122" s="55"/>
      <c r="L122" s="55"/>
    </row>
    <row r="123" spans="1:12" s="16" customFormat="1">
      <c r="A123" s="116"/>
      <c r="B123" s="76"/>
      <c r="C123" s="76"/>
      <c r="D123" s="76"/>
      <c r="E123" s="76"/>
      <c r="F123" s="77"/>
      <c r="G123" s="76"/>
      <c r="H123" s="76"/>
      <c r="I123" s="76"/>
      <c r="J123" s="54"/>
      <c r="K123" s="54"/>
      <c r="L123" s="54"/>
    </row>
    <row r="124" spans="1:12" s="11" customFormat="1">
      <c r="A124" s="116"/>
      <c r="B124" s="71"/>
      <c r="C124" s="67"/>
      <c r="D124" s="67"/>
      <c r="E124" s="58"/>
      <c r="F124" s="75"/>
      <c r="G124" s="58"/>
      <c r="H124" s="58"/>
      <c r="I124" s="58"/>
      <c r="J124" s="55"/>
      <c r="K124" s="55"/>
      <c r="L124" s="55"/>
    </row>
    <row r="125" spans="1:12" s="11" customFormat="1">
      <c r="A125" s="116"/>
      <c r="B125" s="71"/>
      <c r="C125" s="67"/>
      <c r="D125" s="67"/>
      <c r="E125" s="58"/>
      <c r="F125" s="75"/>
      <c r="G125" s="58"/>
      <c r="H125" s="58"/>
      <c r="I125" s="58"/>
      <c r="J125" s="55"/>
      <c r="K125" s="55"/>
      <c r="L125" s="55"/>
    </row>
    <row r="126" spans="1:12" s="11" customFormat="1">
      <c r="A126" s="116"/>
      <c r="B126" s="71"/>
      <c r="C126" s="67"/>
      <c r="D126" s="67"/>
      <c r="E126" s="58"/>
      <c r="F126" s="75"/>
      <c r="G126" s="58"/>
      <c r="H126" s="58"/>
      <c r="I126" s="58"/>
      <c r="J126" s="55"/>
      <c r="K126" s="55"/>
      <c r="L126" s="55"/>
    </row>
    <row r="127" spans="1:12" s="11" customFormat="1">
      <c r="A127" s="116"/>
      <c r="B127" s="71"/>
      <c r="C127" s="67"/>
      <c r="D127" s="67"/>
      <c r="E127" s="58"/>
      <c r="F127" s="75"/>
      <c r="G127" s="58"/>
      <c r="H127" s="58"/>
      <c r="I127" s="58"/>
      <c r="J127" s="55"/>
      <c r="K127" s="55"/>
      <c r="L127" s="55"/>
    </row>
    <row r="128" spans="1:12" s="11" customFormat="1">
      <c r="A128" s="116"/>
      <c r="B128" s="71"/>
      <c r="C128" s="67"/>
      <c r="D128" s="67"/>
      <c r="E128" s="58"/>
      <c r="F128" s="75"/>
      <c r="G128" s="58"/>
      <c r="H128" s="58"/>
      <c r="I128" s="58"/>
      <c r="J128" s="55"/>
      <c r="K128" s="55"/>
      <c r="L128" s="55"/>
    </row>
    <row r="129" spans="1:12" s="11" customFormat="1">
      <c r="A129" s="116"/>
      <c r="B129" s="71"/>
      <c r="C129" s="67"/>
      <c r="D129" s="67"/>
      <c r="E129" s="58"/>
      <c r="F129" s="75"/>
      <c r="G129" s="58"/>
      <c r="H129" s="58"/>
      <c r="I129" s="58"/>
      <c r="J129" s="55"/>
      <c r="K129" s="55"/>
      <c r="L129" s="55"/>
    </row>
    <row r="130" spans="1:12" s="11" customFormat="1">
      <c r="A130" s="116"/>
      <c r="B130" s="71"/>
      <c r="C130" s="67"/>
      <c r="D130" s="67"/>
      <c r="E130" s="58"/>
      <c r="F130" s="75"/>
      <c r="G130" s="58"/>
      <c r="H130" s="58"/>
      <c r="I130" s="58"/>
      <c r="J130" s="55"/>
      <c r="K130" s="55"/>
      <c r="L130" s="55"/>
    </row>
    <row r="131" spans="1:12" s="11" customFormat="1">
      <c r="A131" s="116"/>
      <c r="B131" s="71"/>
      <c r="C131" s="67"/>
      <c r="D131" s="67"/>
      <c r="E131" s="58"/>
      <c r="F131" s="75"/>
      <c r="G131" s="58"/>
      <c r="H131" s="58"/>
      <c r="I131" s="58"/>
      <c r="J131" s="55"/>
      <c r="K131" s="55"/>
      <c r="L131" s="55"/>
    </row>
    <row r="132" spans="1:12" s="11" customFormat="1">
      <c r="A132" s="116"/>
      <c r="B132" s="71"/>
      <c r="C132" s="67"/>
      <c r="D132" s="67"/>
      <c r="E132" s="73"/>
      <c r="F132" s="75"/>
      <c r="G132" s="58"/>
      <c r="H132" s="58"/>
      <c r="I132" s="58"/>
      <c r="J132" s="55"/>
      <c r="K132" s="55"/>
      <c r="L132" s="55"/>
    </row>
    <row r="133" spans="1:12" s="11" customFormat="1">
      <c r="A133" s="116"/>
      <c r="B133" s="71"/>
      <c r="C133" s="67"/>
      <c r="D133" s="67"/>
      <c r="E133" s="58"/>
      <c r="F133" s="75"/>
      <c r="G133" s="58"/>
      <c r="H133" s="58"/>
      <c r="I133" s="58"/>
      <c r="J133" s="55"/>
      <c r="K133" s="55"/>
      <c r="L133" s="55"/>
    </row>
    <row r="134" spans="1:12" s="11" customFormat="1">
      <c r="A134" s="116"/>
      <c r="B134" s="71"/>
      <c r="C134" s="67"/>
      <c r="D134" s="67"/>
      <c r="E134" s="58"/>
      <c r="F134" s="75"/>
      <c r="G134" s="58"/>
      <c r="H134" s="58"/>
      <c r="I134" s="58"/>
      <c r="J134" s="55"/>
      <c r="K134" s="55"/>
      <c r="L134" s="55"/>
    </row>
    <row r="135" spans="1:12" s="11" customFormat="1">
      <c r="A135" s="116"/>
      <c r="B135" s="71"/>
      <c r="C135" s="67"/>
      <c r="D135" s="67"/>
      <c r="E135" s="58"/>
      <c r="F135" s="75"/>
      <c r="G135" s="58"/>
      <c r="H135" s="58"/>
      <c r="I135" s="58"/>
      <c r="J135" s="55"/>
      <c r="K135" s="55"/>
      <c r="L135" s="55"/>
    </row>
    <row r="136" spans="1:12" s="11" customFormat="1">
      <c r="A136" s="116"/>
      <c r="B136" s="71"/>
      <c r="C136" s="67"/>
      <c r="D136" s="67"/>
      <c r="E136" s="58"/>
      <c r="F136" s="75"/>
      <c r="G136" s="58"/>
      <c r="H136" s="58"/>
      <c r="I136" s="58"/>
      <c r="J136" s="55"/>
      <c r="K136" s="55"/>
      <c r="L136" s="55"/>
    </row>
    <row r="137" spans="1:12" s="11" customFormat="1">
      <c r="A137" s="116"/>
      <c r="B137" s="71"/>
      <c r="C137" s="67"/>
      <c r="D137" s="67"/>
      <c r="E137" s="58"/>
      <c r="F137" s="75"/>
      <c r="G137" s="58"/>
      <c r="H137" s="58"/>
      <c r="I137" s="58"/>
      <c r="J137" s="55"/>
      <c r="K137" s="55"/>
      <c r="L137" s="55"/>
    </row>
    <row r="138" spans="1:12" s="11" customFormat="1">
      <c r="A138" s="116"/>
      <c r="B138" s="71"/>
      <c r="C138" s="67"/>
      <c r="D138" s="67"/>
      <c r="E138" s="58"/>
      <c r="F138" s="75"/>
      <c r="G138" s="58"/>
      <c r="H138" s="58"/>
      <c r="I138" s="58"/>
      <c r="J138" s="55"/>
      <c r="K138" s="55"/>
      <c r="L138" s="55"/>
    </row>
    <row r="139" spans="1:12" s="11" customFormat="1">
      <c r="A139" s="116"/>
      <c r="B139" s="71"/>
      <c r="C139" s="67"/>
      <c r="D139" s="67"/>
      <c r="E139" s="58"/>
      <c r="F139" s="75"/>
      <c r="G139" s="58"/>
      <c r="H139" s="58"/>
      <c r="I139" s="58"/>
      <c r="J139" s="55"/>
      <c r="K139" s="55"/>
      <c r="L139" s="55"/>
    </row>
    <row r="140" spans="1:12" s="16" customFormat="1">
      <c r="A140" s="116"/>
      <c r="B140" s="76"/>
      <c r="C140" s="76"/>
      <c r="D140" s="76"/>
      <c r="E140" s="76"/>
      <c r="F140" s="77"/>
      <c r="G140" s="76"/>
      <c r="H140" s="76"/>
      <c r="I140" s="76"/>
      <c r="J140" s="54"/>
      <c r="K140" s="54"/>
      <c r="L140" s="54"/>
    </row>
    <row r="141" spans="1:12" s="11" customFormat="1">
      <c r="A141" s="116"/>
      <c r="B141" s="71"/>
      <c r="C141" s="67"/>
      <c r="D141" s="67"/>
      <c r="E141" s="58"/>
      <c r="F141" s="75"/>
      <c r="G141" s="58"/>
      <c r="H141" s="58"/>
      <c r="I141" s="58"/>
      <c r="J141" s="55"/>
      <c r="K141" s="55"/>
      <c r="L141" s="55"/>
    </row>
    <row r="142" spans="1:12" s="11" customFormat="1">
      <c r="A142" s="116"/>
      <c r="B142" s="71"/>
      <c r="C142" s="67"/>
      <c r="D142" s="67"/>
      <c r="E142" s="58"/>
      <c r="F142" s="75"/>
      <c r="G142" s="58"/>
      <c r="H142" s="58"/>
      <c r="I142" s="58"/>
      <c r="J142" s="55"/>
      <c r="K142" s="55"/>
      <c r="L142" s="55"/>
    </row>
    <row r="143" spans="1:12" s="11" customFormat="1">
      <c r="A143" s="116"/>
      <c r="B143" s="71"/>
      <c r="C143" s="67"/>
      <c r="D143" s="67"/>
      <c r="E143" s="58"/>
      <c r="F143" s="75"/>
      <c r="G143" s="58"/>
      <c r="H143" s="58"/>
      <c r="I143" s="58"/>
      <c r="J143" s="55"/>
      <c r="K143" s="55"/>
      <c r="L143" s="55"/>
    </row>
    <row r="144" spans="1:12" s="11" customFormat="1">
      <c r="A144" s="116"/>
      <c r="B144" s="71"/>
      <c r="C144" s="67"/>
      <c r="D144" s="67"/>
      <c r="E144" s="58"/>
      <c r="F144" s="75"/>
      <c r="G144" s="58"/>
      <c r="H144" s="58"/>
      <c r="I144" s="58"/>
      <c r="J144" s="55"/>
      <c r="K144" s="55"/>
      <c r="L144" s="55"/>
    </row>
    <row r="145" spans="1:12" s="11" customFormat="1">
      <c r="A145" s="116"/>
      <c r="B145" s="71"/>
      <c r="C145" s="67"/>
      <c r="D145" s="67"/>
      <c r="E145" s="58"/>
      <c r="F145" s="75"/>
      <c r="G145" s="58"/>
      <c r="H145" s="58"/>
      <c r="I145" s="58"/>
      <c r="J145" s="55"/>
      <c r="K145" s="55"/>
      <c r="L145" s="55"/>
    </row>
    <row r="146" spans="1:12" s="11" customFormat="1">
      <c r="A146" s="116"/>
      <c r="B146" s="71"/>
      <c r="C146" s="67"/>
      <c r="D146" s="67"/>
      <c r="E146" s="58"/>
      <c r="F146" s="75"/>
      <c r="G146" s="58"/>
      <c r="H146" s="58"/>
      <c r="I146" s="58"/>
      <c r="J146" s="55"/>
      <c r="K146" s="55"/>
      <c r="L146" s="55"/>
    </row>
    <row r="147" spans="1:12" s="11" customFormat="1">
      <c r="A147" s="116"/>
      <c r="B147" s="71"/>
      <c r="C147" s="67"/>
      <c r="D147" s="67"/>
      <c r="E147" s="58"/>
      <c r="F147" s="75"/>
      <c r="G147" s="58"/>
      <c r="H147" s="58"/>
      <c r="I147" s="58"/>
      <c r="J147" s="55"/>
      <c r="K147" s="55"/>
      <c r="L147" s="55"/>
    </row>
    <row r="148" spans="1:12" s="11" customFormat="1">
      <c r="A148" s="116"/>
      <c r="B148" s="71"/>
      <c r="C148" s="67"/>
      <c r="D148" s="67"/>
      <c r="E148" s="58"/>
      <c r="F148" s="75"/>
      <c r="G148" s="58"/>
      <c r="H148" s="58"/>
      <c r="I148" s="58"/>
      <c r="J148" s="55"/>
      <c r="K148" s="55"/>
      <c r="L148" s="55"/>
    </row>
    <row r="149" spans="1:12" s="11" customFormat="1">
      <c r="A149" s="116"/>
      <c r="B149" s="71"/>
      <c r="C149" s="67"/>
      <c r="D149" s="67"/>
      <c r="E149" s="73"/>
      <c r="F149" s="75"/>
      <c r="G149" s="58"/>
      <c r="H149" s="58"/>
      <c r="I149" s="58"/>
      <c r="J149" s="55"/>
      <c r="K149" s="55"/>
      <c r="L149" s="55"/>
    </row>
    <row r="150" spans="1:12" s="11" customFormat="1">
      <c r="A150" s="116"/>
      <c r="B150" s="71"/>
      <c r="C150" s="67"/>
      <c r="D150" s="67"/>
      <c r="E150" s="58"/>
      <c r="F150" s="75"/>
      <c r="G150" s="58"/>
      <c r="H150" s="58"/>
      <c r="I150" s="58"/>
      <c r="J150" s="55"/>
      <c r="K150" s="55"/>
      <c r="L150" s="55"/>
    </row>
    <row r="151" spans="1:12" s="11" customFormat="1">
      <c r="A151" s="116"/>
      <c r="B151" s="71"/>
      <c r="C151" s="67"/>
      <c r="D151" s="67"/>
      <c r="E151" s="58"/>
      <c r="F151" s="75"/>
      <c r="G151" s="58"/>
      <c r="H151" s="58"/>
      <c r="I151" s="58"/>
      <c r="J151" s="55"/>
      <c r="K151" s="55"/>
      <c r="L151" s="55"/>
    </row>
    <row r="152" spans="1:12" s="11" customFormat="1">
      <c r="A152" s="116"/>
      <c r="B152" s="71"/>
      <c r="C152" s="67"/>
      <c r="D152" s="67"/>
      <c r="E152" s="58"/>
      <c r="F152" s="75"/>
      <c r="G152" s="58"/>
      <c r="H152" s="58"/>
      <c r="I152" s="58"/>
      <c r="J152" s="55"/>
      <c r="K152" s="55"/>
      <c r="L152" s="55"/>
    </row>
    <row r="153" spans="1:12" s="11" customFormat="1">
      <c r="A153" s="116"/>
      <c r="B153" s="71"/>
      <c r="C153" s="67"/>
      <c r="D153" s="67"/>
      <c r="E153" s="58"/>
      <c r="F153" s="75"/>
      <c r="G153" s="58"/>
      <c r="H153" s="58"/>
      <c r="I153" s="58"/>
      <c r="J153" s="55"/>
      <c r="K153" s="55"/>
      <c r="L153" s="55"/>
    </row>
    <row r="154" spans="1:12" s="11" customFormat="1">
      <c r="A154" s="116"/>
      <c r="B154" s="71"/>
      <c r="C154" s="67"/>
      <c r="D154" s="67"/>
      <c r="E154" s="58"/>
      <c r="F154" s="75"/>
      <c r="G154" s="58"/>
      <c r="H154" s="58"/>
      <c r="I154" s="58"/>
      <c r="J154" s="55"/>
      <c r="K154" s="55"/>
      <c r="L154" s="55"/>
    </row>
    <row r="155" spans="1:12" s="11" customFormat="1">
      <c r="A155" s="116"/>
      <c r="B155" s="71"/>
      <c r="C155" s="67"/>
      <c r="D155" s="67"/>
      <c r="E155" s="58"/>
      <c r="F155" s="75"/>
      <c r="G155" s="58"/>
      <c r="H155" s="58"/>
      <c r="I155" s="58"/>
      <c r="J155" s="55"/>
      <c r="K155" s="55"/>
      <c r="L155" s="55"/>
    </row>
    <row r="156" spans="1:12" s="11" customFormat="1">
      <c r="A156" s="116"/>
      <c r="B156" s="71"/>
      <c r="C156" s="67"/>
      <c r="D156" s="67"/>
      <c r="E156" s="58"/>
      <c r="F156" s="75"/>
      <c r="G156" s="58"/>
      <c r="H156" s="58"/>
      <c r="I156" s="58"/>
      <c r="J156" s="55"/>
      <c r="K156" s="55"/>
      <c r="L156" s="55"/>
    </row>
    <row r="157" spans="1:12" s="16" customFormat="1">
      <c r="A157" s="116"/>
      <c r="B157" s="76"/>
      <c r="C157" s="76"/>
      <c r="D157" s="76"/>
      <c r="E157" s="76"/>
      <c r="F157" s="77"/>
      <c r="G157" s="76"/>
      <c r="H157" s="76"/>
      <c r="I157" s="76"/>
      <c r="J157" s="54"/>
      <c r="K157" s="54"/>
      <c r="L157" s="54"/>
    </row>
    <row r="158" spans="1:12" s="11" customFormat="1">
      <c r="A158" s="116"/>
      <c r="B158" s="71"/>
      <c r="C158" s="67"/>
      <c r="D158" s="67"/>
      <c r="E158" s="58"/>
      <c r="F158" s="75"/>
      <c r="G158" s="58"/>
      <c r="H158" s="58"/>
      <c r="I158" s="58"/>
      <c r="J158" s="55"/>
      <c r="K158" s="55"/>
      <c r="L158" s="55"/>
    </row>
    <row r="159" spans="1:12" s="11" customFormat="1">
      <c r="A159" s="116"/>
      <c r="B159" s="71"/>
      <c r="C159" s="67"/>
      <c r="D159" s="67"/>
      <c r="E159" s="58"/>
      <c r="F159" s="75"/>
      <c r="G159" s="58"/>
      <c r="H159" s="58"/>
      <c r="I159" s="58"/>
      <c r="J159" s="55"/>
      <c r="K159" s="55"/>
      <c r="L159" s="55"/>
    </row>
    <row r="160" spans="1:12" s="11" customFormat="1">
      <c r="A160" s="116"/>
      <c r="B160" s="71"/>
      <c r="C160" s="67"/>
      <c r="D160" s="67"/>
      <c r="E160" s="58"/>
      <c r="F160" s="75"/>
      <c r="G160" s="58"/>
      <c r="H160" s="58"/>
      <c r="I160" s="58"/>
      <c r="J160" s="55"/>
      <c r="K160" s="55"/>
      <c r="L160" s="55"/>
    </row>
    <row r="161" spans="1:12" s="11" customFormat="1">
      <c r="A161" s="116"/>
      <c r="B161" s="71"/>
      <c r="C161" s="67"/>
      <c r="D161" s="67"/>
      <c r="E161" s="58"/>
      <c r="F161" s="75"/>
      <c r="G161" s="58"/>
      <c r="H161" s="58"/>
      <c r="I161" s="58"/>
      <c r="J161" s="55"/>
      <c r="K161" s="55"/>
      <c r="L161" s="55"/>
    </row>
    <row r="162" spans="1:12" s="11" customFormat="1">
      <c r="A162" s="116"/>
      <c r="B162" s="71"/>
      <c r="C162" s="67"/>
      <c r="D162" s="67"/>
      <c r="E162" s="58"/>
      <c r="F162" s="75"/>
      <c r="G162" s="58"/>
      <c r="H162" s="58"/>
      <c r="I162" s="58"/>
      <c r="J162" s="55"/>
      <c r="K162" s="55"/>
      <c r="L162" s="55"/>
    </row>
    <row r="163" spans="1:12" s="11" customFormat="1">
      <c r="A163" s="116"/>
      <c r="B163" s="71"/>
      <c r="C163" s="67"/>
      <c r="D163" s="67"/>
      <c r="E163" s="58"/>
      <c r="F163" s="75"/>
      <c r="G163" s="58"/>
      <c r="H163" s="58"/>
      <c r="I163" s="58"/>
      <c r="J163" s="55"/>
      <c r="K163" s="55"/>
      <c r="L163" s="55"/>
    </row>
    <row r="164" spans="1:12" s="11" customFormat="1">
      <c r="A164" s="116"/>
      <c r="B164" s="71"/>
      <c r="C164" s="67"/>
      <c r="D164" s="67"/>
      <c r="E164" s="58"/>
      <c r="F164" s="75"/>
      <c r="G164" s="58"/>
      <c r="H164" s="58"/>
      <c r="I164" s="58"/>
      <c r="J164" s="55"/>
      <c r="K164" s="55"/>
      <c r="L164" s="55"/>
    </row>
    <row r="165" spans="1:12" s="11" customFormat="1">
      <c r="A165" s="116"/>
      <c r="B165" s="71"/>
      <c r="C165" s="67"/>
      <c r="D165" s="67"/>
      <c r="E165" s="58"/>
      <c r="F165" s="75"/>
      <c r="G165" s="58"/>
      <c r="H165" s="58"/>
      <c r="I165" s="58"/>
      <c r="J165" s="55"/>
      <c r="K165" s="55"/>
      <c r="L165" s="55"/>
    </row>
    <row r="166" spans="1:12" s="11" customFormat="1">
      <c r="A166" s="116"/>
      <c r="B166" s="74"/>
      <c r="C166" s="67"/>
      <c r="D166" s="67"/>
      <c r="E166" s="78"/>
      <c r="F166" s="75"/>
      <c r="G166" s="67"/>
      <c r="H166" s="67"/>
      <c r="I166" s="67"/>
      <c r="J166" s="55"/>
      <c r="K166" s="55"/>
      <c r="L166" s="55"/>
    </row>
    <row r="167" spans="1:12" s="11" customFormat="1">
      <c r="A167" s="116"/>
      <c r="B167" s="71"/>
      <c r="C167" s="67"/>
      <c r="D167" s="67"/>
      <c r="E167" s="58"/>
      <c r="F167" s="75"/>
      <c r="G167" s="58"/>
      <c r="H167" s="58"/>
      <c r="I167" s="58"/>
      <c r="J167" s="55"/>
      <c r="K167" s="55"/>
      <c r="L167" s="55"/>
    </row>
    <row r="168" spans="1:12" s="11" customFormat="1">
      <c r="A168" s="116"/>
      <c r="B168" s="71"/>
      <c r="C168" s="67"/>
      <c r="D168" s="67"/>
      <c r="E168" s="58"/>
      <c r="F168" s="75"/>
      <c r="G168" s="58"/>
      <c r="H168" s="58"/>
      <c r="I168" s="58"/>
      <c r="J168" s="55"/>
      <c r="K168" s="55"/>
      <c r="L168" s="55"/>
    </row>
    <row r="169" spans="1:12" s="11" customFormat="1">
      <c r="A169" s="116"/>
      <c r="B169" s="71"/>
      <c r="C169" s="67"/>
      <c r="D169" s="67"/>
      <c r="E169" s="58"/>
      <c r="F169" s="75"/>
      <c r="G169" s="58"/>
      <c r="H169" s="58"/>
      <c r="I169" s="58"/>
      <c r="J169" s="55"/>
      <c r="K169" s="55"/>
      <c r="L169" s="55"/>
    </row>
    <row r="170" spans="1:12" s="11" customFormat="1">
      <c r="A170" s="116"/>
      <c r="B170" s="74"/>
      <c r="C170" s="67"/>
      <c r="D170" s="67"/>
      <c r="E170" s="67"/>
      <c r="F170" s="75"/>
      <c r="G170" s="67"/>
      <c r="H170" s="67"/>
      <c r="I170" s="67"/>
      <c r="J170" s="55"/>
      <c r="K170" s="55"/>
      <c r="L170" s="55"/>
    </row>
    <row r="171" spans="1:12" s="11" customFormat="1">
      <c r="A171" s="116"/>
      <c r="B171" s="74"/>
      <c r="C171" s="67"/>
      <c r="D171" s="67"/>
      <c r="E171" s="67"/>
      <c r="F171" s="75"/>
      <c r="G171" s="67"/>
      <c r="H171" s="67"/>
      <c r="I171" s="67"/>
      <c r="J171" s="55"/>
      <c r="K171" s="55"/>
      <c r="L171" s="55"/>
    </row>
    <row r="172" spans="1:12" s="11" customFormat="1">
      <c r="A172" s="116"/>
      <c r="B172" s="71"/>
      <c r="C172" s="67"/>
      <c r="D172" s="67"/>
      <c r="E172" s="58"/>
      <c r="F172" s="75"/>
      <c r="G172" s="58"/>
      <c r="H172" s="58"/>
      <c r="I172" s="58"/>
      <c r="J172" s="55"/>
      <c r="K172" s="55"/>
      <c r="L172" s="55"/>
    </row>
    <row r="173" spans="1:12" s="11" customFormat="1">
      <c r="A173" s="116"/>
      <c r="B173" s="71"/>
      <c r="C173" s="67"/>
      <c r="D173" s="67"/>
      <c r="E173" s="58"/>
      <c r="F173" s="75"/>
      <c r="G173" s="58"/>
      <c r="H173" s="58"/>
      <c r="I173" s="58"/>
      <c r="J173" s="55"/>
      <c r="K173" s="55"/>
      <c r="L173" s="55"/>
    </row>
    <row r="174" spans="1:12" s="16" customFormat="1">
      <c r="A174" s="116"/>
      <c r="B174" s="76"/>
      <c r="C174" s="76"/>
      <c r="D174" s="76"/>
      <c r="E174" s="76"/>
      <c r="F174" s="77"/>
      <c r="G174" s="76"/>
      <c r="H174" s="76"/>
      <c r="I174" s="76"/>
      <c r="J174" s="54"/>
      <c r="K174" s="54"/>
      <c r="L174" s="54"/>
    </row>
    <row r="175" spans="1:12" s="11" customFormat="1">
      <c r="A175" s="116"/>
      <c r="B175" s="71"/>
      <c r="C175" s="67"/>
      <c r="D175" s="67"/>
      <c r="E175" s="58"/>
      <c r="F175" s="75"/>
      <c r="G175" s="58"/>
      <c r="H175" s="58"/>
      <c r="I175" s="58"/>
      <c r="J175" s="55"/>
      <c r="K175" s="55"/>
      <c r="L175" s="55"/>
    </row>
    <row r="176" spans="1:12" s="11" customFormat="1">
      <c r="A176" s="116"/>
      <c r="B176" s="71"/>
      <c r="C176" s="67"/>
      <c r="D176" s="67"/>
      <c r="E176" s="58"/>
      <c r="F176" s="75"/>
      <c r="G176" s="58"/>
      <c r="H176" s="58"/>
      <c r="I176" s="58"/>
      <c r="J176" s="55"/>
      <c r="K176" s="55"/>
      <c r="L176" s="55"/>
    </row>
    <row r="177" spans="1:12" s="11" customFormat="1">
      <c r="A177" s="116"/>
      <c r="B177" s="71"/>
      <c r="C177" s="67"/>
      <c r="D177" s="67"/>
      <c r="E177" s="58"/>
      <c r="F177" s="75"/>
      <c r="G177" s="58"/>
      <c r="H177" s="58"/>
      <c r="I177" s="58"/>
      <c r="J177" s="55"/>
      <c r="K177" s="55"/>
      <c r="L177" s="55"/>
    </row>
    <row r="178" spans="1:12" s="11" customFormat="1">
      <c r="A178" s="116"/>
      <c r="B178" s="71"/>
      <c r="C178" s="67"/>
      <c r="D178" s="67"/>
      <c r="E178" s="58"/>
      <c r="F178" s="75"/>
      <c r="G178" s="58"/>
      <c r="H178" s="58"/>
      <c r="I178" s="58"/>
      <c r="J178" s="55"/>
      <c r="K178" s="55"/>
      <c r="L178" s="55"/>
    </row>
    <row r="179" spans="1:12" s="11" customFormat="1">
      <c r="A179" s="116"/>
      <c r="B179" s="71"/>
      <c r="C179" s="67"/>
      <c r="D179" s="67"/>
      <c r="E179" s="58"/>
      <c r="F179" s="75"/>
      <c r="G179" s="58"/>
      <c r="H179" s="58"/>
      <c r="I179" s="58"/>
      <c r="J179" s="55"/>
      <c r="K179" s="55"/>
      <c r="L179" s="55"/>
    </row>
    <row r="180" spans="1:12" s="11" customFormat="1">
      <c r="A180" s="116"/>
      <c r="B180" s="71"/>
      <c r="C180" s="67"/>
      <c r="D180" s="67"/>
      <c r="E180" s="58"/>
      <c r="F180" s="75"/>
      <c r="G180" s="58"/>
      <c r="H180" s="58"/>
      <c r="I180" s="58"/>
      <c r="J180" s="55"/>
      <c r="K180" s="55"/>
      <c r="L180" s="55"/>
    </row>
    <row r="181" spans="1:12" s="11" customFormat="1">
      <c r="A181" s="116"/>
      <c r="B181" s="71"/>
      <c r="C181" s="67"/>
      <c r="D181" s="67"/>
      <c r="E181" s="58"/>
      <c r="F181" s="75"/>
      <c r="G181" s="58"/>
      <c r="H181" s="58"/>
      <c r="I181" s="58"/>
      <c r="J181" s="55"/>
      <c r="K181" s="55"/>
      <c r="L181" s="55"/>
    </row>
    <row r="182" spans="1:12" s="11" customFormat="1">
      <c r="A182" s="116"/>
      <c r="B182" s="71"/>
      <c r="C182" s="67"/>
      <c r="D182" s="67"/>
      <c r="E182" s="58"/>
      <c r="F182" s="75"/>
      <c r="G182" s="58"/>
      <c r="H182" s="58"/>
      <c r="I182" s="58"/>
      <c r="J182" s="55"/>
      <c r="K182" s="55"/>
      <c r="L182" s="55"/>
    </row>
    <row r="183" spans="1:12" s="11" customFormat="1">
      <c r="A183" s="116"/>
      <c r="B183" s="71"/>
      <c r="C183" s="67"/>
      <c r="D183" s="67"/>
      <c r="E183" s="73"/>
      <c r="F183" s="75"/>
      <c r="G183" s="58"/>
      <c r="H183" s="58"/>
      <c r="I183" s="58"/>
      <c r="J183" s="55"/>
      <c r="K183" s="55"/>
      <c r="L183" s="55"/>
    </row>
    <row r="184" spans="1:12" s="11" customFormat="1">
      <c r="A184" s="116"/>
      <c r="B184" s="71"/>
      <c r="C184" s="67"/>
      <c r="D184" s="67"/>
      <c r="E184" s="58"/>
      <c r="F184" s="75"/>
      <c r="G184" s="58"/>
      <c r="H184" s="58"/>
      <c r="I184" s="58"/>
      <c r="J184" s="55"/>
      <c r="K184" s="55"/>
      <c r="L184" s="55"/>
    </row>
    <row r="185" spans="1:12" s="11" customFormat="1">
      <c r="A185" s="116"/>
      <c r="B185" s="71"/>
      <c r="C185" s="67"/>
      <c r="D185" s="67"/>
      <c r="E185" s="58"/>
      <c r="F185" s="75"/>
      <c r="G185" s="58"/>
      <c r="H185" s="58"/>
      <c r="I185" s="58"/>
      <c r="J185" s="55"/>
      <c r="K185" s="55"/>
      <c r="L185" s="55"/>
    </row>
    <row r="186" spans="1:12" s="11" customFormat="1">
      <c r="A186" s="116"/>
      <c r="B186" s="71"/>
      <c r="C186" s="67"/>
      <c r="D186" s="67"/>
      <c r="E186" s="58"/>
      <c r="F186" s="75"/>
      <c r="G186" s="58"/>
      <c r="H186" s="58"/>
      <c r="I186" s="58"/>
      <c r="J186" s="55"/>
      <c r="K186" s="55"/>
      <c r="L186" s="55"/>
    </row>
    <row r="187" spans="1:12" s="11" customFormat="1">
      <c r="A187" s="116"/>
      <c r="B187" s="71"/>
      <c r="C187" s="67"/>
      <c r="D187" s="67"/>
      <c r="E187" s="58"/>
      <c r="F187" s="75"/>
      <c r="G187" s="58"/>
      <c r="H187" s="58"/>
      <c r="I187" s="58"/>
      <c r="J187" s="55"/>
      <c r="K187" s="55"/>
      <c r="L187" s="55"/>
    </row>
    <row r="188" spans="1:12" s="11" customFormat="1">
      <c r="A188" s="116"/>
      <c r="B188" s="71"/>
      <c r="C188" s="67"/>
      <c r="D188" s="67"/>
      <c r="E188" s="58"/>
      <c r="F188" s="75"/>
      <c r="G188" s="58"/>
      <c r="H188" s="58"/>
      <c r="I188" s="58"/>
      <c r="J188" s="55"/>
      <c r="K188" s="55"/>
      <c r="L188" s="55"/>
    </row>
    <row r="189" spans="1:12" s="11" customFormat="1">
      <c r="A189" s="116"/>
      <c r="B189" s="71"/>
      <c r="C189" s="67"/>
      <c r="D189" s="67"/>
      <c r="E189" s="58"/>
      <c r="F189" s="75"/>
      <c r="G189" s="58"/>
      <c r="H189" s="58"/>
      <c r="I189" s="58"/>
      <c r="J189" s="55"/>
      <c r="K189" s="55"/>
      <c r="L189" s="55"/>
    </row>
    <row r="190" spans="1:12" s="11" customFormat="1">
      <c r="A190" s="116"/>
      <c r="B190" s="71"/>
      <c r="C190" s="67"/>
      <c r="D190" s="67"/>
      <c r="E190" s="58"/>
      <c r="F190" s="75"/>
      <c r="G190" s="58"/>
      <c r="H190" s="58"/>
      <c r="I190" s="58"/>
      <c r="J190" s="55"/>
      <c r="K190" s="55"/>
      <c r="L190" s="55"/>
    </row>
    <row r="191" spans="1:12" s="16" customFormat="1">
      <c r="A191" s="116"/>
      <c r="B191" s="76"/>
      <c r="C191" s="76"/>
      <c r="D191" s="76"/>
      <c r="E191" s="76"/>
      <c r="F191" s="77"/>
      <c r="G191" s="76"/>
      <c r="H191" s="76"/>
      <c r="I191" s="76"/>
      <c r="J191" s="54"/>
      <c r="K191" s="54"/>
      <c r="L191" s="54"/>
    </row>
    <row r="192" spans="1:12" s="11" customFormat="1">
      <c r="A192" s="116"/>
      <c r="B192" s="71"/>
      <c r="C192" s="67"/>
      <c r="D192" s="67"/>
      <c r="E192" s="58"/>
      <c r="F192" s="75"/>
      <c r="G192" s="58"/>
      <c r="H192" s="58"/>
      <c r="I192" s="58"/>
      <c r="J192" s="55"/>
      <c r="K192" s="55"/>
      <c r="L192" s="55"/>
    </row>
    <row r="193" spans="1:12" s="11" customFormat="1">
      <c r="A193" s="116"/>
      <c r="B193" s="71"/>
      <c r="C193" s="67"/>
      <c r="D193" s="67"/>
      <c r="E193" s="58"/>
      <c r="F193" s="75"/>
      <c r="G193" s="58"/>
      <c r="H193" s="58"/>
      <c r="I193" s="58"/>
      <c r="J193" s="55"/>
      <c r="K193" s="55"/>
      <c r="L193" s="55"/>
    </row>
    <row r="194" spans="1:12" s="11" customFormat="1">
      <c r="A194" s="116"/>
      <c r="B194" s="71"/>
      <c r="C194" s="67"/>
      <c r="D194" s="67"/>
      <c r="E194" s="58"/>
      <c r="F194" s="75"/>
      <c r="G194" s="58"/>
      <c r="H194" s="58"/>
      <c r="I194" s="58"/>
      <c r="J194" s="55"/>
      <c r="K194" s="55"/>
      <c r="L194" s="55"/>
    </row>
    <row r="195" spans="1:12" s="11" customFormat="1">
      <c r="A195" s="116"/>
      <c r="B195" s="71"/>
      <c r="C195" s="67"/>
      <c r="D195" s="67"/>
      <c r="E195" s="58"/>
      <c r="F195" s="75"/>
      <c r="G195" s="58"/>
      <c r="H195" s="58"/>
      <c r="I195" s="58"/>
      <c r="J195" s="55"/>
      <c r="K195" s="55"/>
      <c r="L195" s="55"/>
    </row>
    <row r="196" spans="1:12" s="11" customFormat="1">
      <c r="A196" s="116"/>
      <c r="B196" s="71"/>
      <c r="C196" s="67"/>
      <c r="D196" s="67"/>
      <c r="E196" s="58"/>
      <c r="F196" s="75"/>
      <c r="G196" s="58"/>
      <c r="H196" s="58"/>
      <c r="I196" s="58"/>
      <c r="J196" s="55"/>
      <c r="K196" s="55"/>
      <c r="L196" s="55"/>
    </row>
    <row r="197" spans="1:12" s="11" customFormat="1">
      <c r="A197" s="116"/>
      <c r="B197" s="71"/>
      <c r="C197" s="67"/>
      <c r="D197" s="67"/>
      <c r="E197" s="58"/>
      <c r="F197" s="75"/>
      <c r="G197" s="58"/>
      <c r="H197" s="58"/>
      <c r="I197" s="58"/>
      <c r="J197" s="55"/>
      <c r="K197" s="55"/>
      <c r="L197" s="55"/>
    </row>
    <row r="198" spans="1:12" s="11" customFormat="1">
      <c r="A198" s="116"/>
      <c r="B198" s="71"/>
      <c r="C198" s="67"/>
      <c r="D198" s="67"/>
      <c r="E198" s="58"/>
      <c r="F198" s="75"/>
      <c r="G198" s="58"/>
      <c r="H198" s="58"/>
      <c r="I198" s="58"/>
      <c r="J198" s="55"/>
      <c r="K198" s="55"/>
      <c r="L198" s="55"/>
    </row>
    <row r="199" spans="1:12" s="11" customFormat="1">
      <c r="A199" s="116"/>
      <c r="B199" s="71"/>
      <c r="C199" s="67"/>
      <c r="D199" s="67"/>
      <c r="E199" s="58"/>
      <c r="F199" s="75"/>
      <c r="G199" s="58"/>
      <c r="H199" s="58"/>
      <c r="I199" s="58"/>
      <c r="J199" s="55"/>
      <c r="K199" s="55"/>
      <c r="L199" s="55"/>
    </row>
    <row r="200" spans="1:12" s="11" customFormat="1">
      <c r="A200" s="116"/>
      <c r="B200" s="71"/>
      <c r="C200" s="67"/>
      <c r="D200" s="67"/>
      <c r="E200" s="73"/>
      <c r="F200" s="75"/>
      <c r="G200" s="58"/>
      <c r="H200" s="58"/>
      <c r="I200" s="58"/>
      <c r="J200" s="55"/>
      <c r="K200" s="55"/>
      <c r="L200" s="55"/>
    </row>
    <row r="201" spans="1:12" s="11" customFormat="1">
      <c r="A201" s="116"/>
      <c r="B201" s="71"/>
      <c r="C201" s="67"/>
      <c r="D201" s="67"/>
      <c r="E201" s="58"/>
      <c r="F201" s="75"/>
      <c r="G201" s="58"/>
      <c r="H201" s="58"/>
      <c r="I201" s="58"/>
      <c r="J201" s="55"/>
      <c r="K201" s="55"/>
      <c r="L201" s="55"/>
    </row>
    <row r="202" spans="1:12" s="11" customFormat="1">
      <c r="A202" s="116"/>
      <c r="B202" s="71"/>
      <c r="C202" s="67"/>
      <c r="D202" s="67"/>
      <c r="E202" s="58"/>
      <c r="F202" s="75"/>
      <c r="G202" s="58"/>
      <c r="H202" s="58"/>
      <c r="I202" s="58"/>
      <c r="J202" s="55"/>
      <c r="K202" s="55"/>
      <c r="L202" s="55"/>
    </row>
    <row r="203" spans="1:12" s="11" customFormat="1">
      <c r="A203" s="116"/>
      <c r="B203" s="71"/>
      <c r="C203" s="67"/>
      <c r="D203" s="67"/>
      <c r="E203" s="58"/>
      <c r="F203" s="75"/>
      <c r="G203" s="58"/>
      <c r="H203" s="58"/>
      <c r="I203" s="58"/>
      <c r="J203" s="55"/>
      <c r="K203" s="55"/>
      <c r="L203" s="55"/>
    </row>
    <row r="204" spans="1:12" s="11" customFormat="1">
      <c r="A204" s="116"/>
      <c r="B204" s="71"/>
      <c r="C204" s="67"/>
      <c r="D204" s="67"/>
      <c r="E204" s="58"/>
      <c r="F204" s="75"/>
      <c r="G204" s="58"/>
      <c r="H204" s="58"/>
      <c r="I204" s="58"/>
      <c r="J204" s="55"/>
      <c r="K204" s="55"/>
      <c r="L204" s="55"/>
    </row>
    <row r="205" spans="1:12" s="11" customFormat="1">
      <c r="A205" s="116"/>
      <c r="B205" s="71"/>
      <c r="C205" s="67"/>
      <c r="D205" s="67"/>
      <c r="E205" s="58"/>
      <c r="F205" s="75"/>
      <c r="G205" s="58"/>
      <c r="H205" s="58"/>
      <c r="I205" s="58"/>
      <c r="J205" s="55"/>
      <c r="K205" s="55"/>
      <c r="L205" s="55"/>
    </row>
    <row r="206" spans="1:12" s="11" customFormat="1">
      <c r="A206" s="116"/>
      <c r="B206" s="71"/>
      <c r="C206" s="67"/>
      <c r="D206" s="67"/>
      <c r="E206" s="58"/>
      <c r="F206" s="75"/>
      <c r="G206" s="58"/>
      <c r="H206" s="58"/>
      <c r="I206" s="58"/>
      <c r="J206" s="55"/>
      <c r="K206" s="55"/>
      <c r="L206" s="55"/>
    </row>
    <row r="207" spans="1:12" s="11" customFormat="1">
      <c r="A207" s="116"/>
      <c r="B207" s="71"/>
      <c r="C207" s="67"/>
      <c r="D207" s="67"/>
      <c r="E207" s="58"/>
      <c r="F207" s="75"/>
      <c r="G207" s="58"/>
      <c r="H207" s="58"/>
      <c r="I207" s="58"/>
      <c r="J207" s="55"/>
      <c r="K207" s="55"/>
      <c r="L207" s="55"/>
    </row>
    <row r="208" spans="1:12" s="16" customFormat="1">
      <c r="A208" s="116"/>
      <c r="B208" s="76"/>
      <c r="C208" s="76"/>
      <c r="D208" s="76"/>
      <c r="E208" s="76"/>
      <c r="F208" s="77"/>
      <c r="G208" s="76"/>
      <c r="H208" s="76"/>
      <c r="I208" s="76"/>
      <c r="J208" s="54"/>
      <c r="K208" s="54"/>
      <c r="L208" s="54"/>
    </row>
    <row r="209" spans="1:12" s="11" customFormat="1">
      <c r="A209" s="116"/>
      <c r="B209" s="71"/>
      <c r="C209" s="67"/>
      <c r="D209" s="67"/>
      <c r="E209" s="58"/>
      <c r="F209" s="75"/>
      <c r="G209" s="58"/>
      <c r="H209" s="58"/>
      <c r="I209" s="58"/>
      <c r="J209" s="55"/>
      <c r="K209" s="55"/>
      <c r="L209" s="55"/>
    </row>
    <row r="210" spans="1:12" s="11" customFormat="1">
      <c r="A210" s="116"/>
      <c r="B210" s="71"/>
      <c r="C210" s="67"/>
      <c r="D210" s="67"/>
      <c r="E210" s="58"/>
      <c r="F210" s="75"/>
      <c r="G210" s="58"/>
      <c r="H210" s="58"/>
      <c r="I210" s="58"/>
      <c r="J210" s="55"/>
      <c r="K210" s="55"/>
      <c r="L210" s="55"/>
    </row>
    <row r="211" spans="1:12" s="11" customFormat="1">
      <c r="A211" s="116"/>
      <c r="B211" s="71"/>
      <c r="C211" s="67"/>
      <c r="D211" s="67"/>
      <c r="E211" s="58"/>
      <c r="F211" s="75"/>
      <c r="G211" s="58"/>
      <c r="H211" s="58"/>
      <c r="I211" s="58"/>
      <c r="J211" s="55"/>
      <c r="K211" s="55"/>
      <c r="L211" s="55"/>
    </row>
    <row r="212" spans="1:12" s="11" customFormat="1">
      <c r="A212" s="116"/>
      <c r="B212" s="71"/>
      <c r="C212" s="67"/>
      <c r="D212" s="67"/>
      <c r="E212" s="58"/>
      <c r="F212" s="75"/>
      <c r="G212" s="58"/>
      <c r="H212" s="58"/>
      <c r="I212" s="58"/>
      <c r="J212" s="55"/>
      <c r="K212" s="55"/>
      <c r="L212" s="55"/>
    </row>
    <row r="213" spans="1:12" s="11" customFormat="1">
      <c r="A213" s="116"/>
      <c r="B213" s="71"/>
      <c r="C213" s="67"/>
      <c r="D213" s="67"/>
      <c r="E213" s="58"/>
      <c r="F213" s="75"/>
      <c r="G213" s="58"/>
      <c r="H213" s="58"/>
      <c r="I213" s="58"/>
      <c r="J213" s="55"/>
      <c r="K213" s="55"/>
      <c r="L213" s="55"/>
    </row>
    <row r="214" spans="1:12" s="11" customFormat="1">
      <c r="A214" s="116"/>
      <c r="B214" s="71"/>
      <c r="C214" s="67"/>
      <c r="D214" s="67"/>
      <c r="E214" s="58"/>
      <c r="F214" s="75"/>
      <c r="G214" s="58"/>
      <c r="H214" s="58"/>
      <c r="I214" s="58"/>
      <c r="J214" s="55"/>
      <c r="K214" s="55"/>
      <c r="L214" s="55"/>
    </row>
    <row r="215" spans="1:12" s="11" customFormat="1">
      <c r="A215" s="116"/>
      <c r="B215" s="71"/>
      <c r="C215" s="67"/>
      <c r="D215" s="67"/>
      <c r="E215" s="58"/>
      <c r="F215" s="75"/>
      <c r="G215" s="58"/>
      <c r="H215" s="58"/>
      <c r="I215" s="58"/>
      <c r="J215" s="55"/>
      <c r="K215" s="55"/>
      <c r="L215" s="55"/>
    </row>
    <row r="216" spans="1:12" s="11" customFormat="1">
      <c r="A216" s="116"/>
      <c r="B216" s="71"/>
      <c r="C216" s="67"/>
      <c r="D216" s="67"/>
      <c r="E216" s="58"/>
      <c r="F216" s="75"/>
      <c r="G216" s="58"/>
      <c r="H216" s="58"/>
      <c r="I216" s="58"/>
      <c r="J216" s="55"/>
      <c r="K216" s="55"/>
      <c r="L216" s="55"/>
    </row>
    <row r="217" spans="1:12" s="11" customFormat="1">
      <c r="A217" s="116"/>
      <c r="B217" s="71"/>
      <c r="C217" s="67"/>
      <c r="D217" s="67"/>
      <c r="E217" s="73"/>
      <c r="F217" s="75"/>
      <c r="G217" s="58"/>
      <c r="H217" s="58"/>
      <c r="I217" s="58"/>
      <c r="J217" s="55"/>
      <c r="K217" s="55"/>
      <c r="L217" s="55"/>
    </row>
    <row r="218" spans="1:12" s="11" customFormat="1">
      <c r="A218" s="116"/>
      <c r="B218" s="71"/>
      <c r="C218" s="67"/>
      <c r="D218" s="67"/>
      <c r="E218" s="58"/>
      <c r="F218" s="75"/>
      <c r="G218" s="58"/>
      <c r="H218" s="58"/>
      <c r="I218" s="58"/>
      <c r="J218" s="55"/>
      <c r="K218" s="55"/>
      <c r="L218" s="55"/>
    </row>
    <row r="219" spans="1:12" s="11" customFormat="1">
      <c r="A219" s="116"/>
      <c r="B219" s="71"/>
      <c r="C219" s="67"/>
      <c r="D219" s="67"/>
      <c r="E219" s="58"/>
      <c r="F219" s="75"/>
      <c r="G219" s="58"/>
      <c r="H219" s="58"/>
      <c r="I219" s="58"/>
      <c r="J219" s="55"/>
      <c r="K219" s="55"/>
      <c r="L219" s="55"/>
    </row>
    <row r="220" spans="1:12" s="11" customFormat="1">
      <c r="A220" s="116"/>
      <c r="B220" s="71"/>
      <c r="C220" s="67"/>
      <c r="D220" s="67"/>
      <c r="E220" s="58"/>
      <c r="F220" s="75"/>
      <c r="G220" s="58"/>
      <c r="H220" s="58"/>
      <c r="I220" s="58"/>
      <c r="J220" s="55"/>
      <c r="K220" s="55"/>
      <c r="L220" s="55"/>
    </row>
    <row r="221" spans="1:12" s="11" customFormat="1">
      <c r="A221" s="116"/>
      <c r="B221" s="71"/>
      <c r="C221" s="67"/>
      <c r="D221" s="67"/>
      <c r="E221" s="58"/>
      <c r="F221" s="75"/>
      <c r="G221" s="58"/>
      <c r="H221" s="58"/>
      <c r="I221" s="58"/>
      <c r="J221" s="55"/>
      <c r="K221" s="55"/>
      <c r="L221" s="55"/>
    </row>
    <row r="222" spans="1:12" s="11" customFormat="1">
      <c r="A222" s="116"/>
      <c r="B222" s="71"/>
      <c r="C222" s="67"/>
      <c r="D222" s="67"/>
      <c r="E222" s="58"/>
      <c r="F222" s="75"/>
      <c r="G222" s="58"/>
      <c r="H222" s="58"/>
      <c r="I222" s="58"/>
      <c r="J222" s="55"/>
      <c r="K222" s="55"/>
      <c r="L222" s="55"/>
    </row>
    <row r="223" spans="1:12" s="11" customFormat="1">
      <c r="A223" s="116"/>
      <c r="B223" s="71"/>
      <c r="C223" s="67"/>
      <c r="D223" s="67"/>
      <c r="E223" s="58"/>
      <c r="F223" s="75"/>
      <c r="G223" s="58"/>
      <c r="H223" s="58"/>
      <c r="I223" s="58"/>
      <c r="J223" s="55"/>
      <c r="K223" s="55"/>
      <c r="L223" s="55"/>
    </row>
    <row r="224" spans="1:12" s="11" customFormat="1">
      <c r="A224" s="116"/>
      <c r="B224" s="71"/>
      <c r="C224" s="67"/>
      <c r="D224" s="67"/>
      <c r="E224" s="58"/>
      <c r="F224" s="75"/>
      <c r="G224" s="58"/>
      <c r="H224" s="58"/>
      <c r="I224" s="58"/>
      <c r="J224" s="55"/>
      <c r="K224" s="55"/>
      <c r="L224" s="55"/>
    </row>
    <row r="225" spans="1:12" s="16" customFormat="1">
      <c r="A225" s="116"/>
      <c r="B225" s="76"/>
      <c r="C225" s="76"/>
      <c r="D225" s="76"/>
      <c r="E225" s="76"/>
      <c r="F225" s="77"/>
      <c r="G225" s="76"/>
      <c r="H225" s="76"/>
      <c r="I225" s="76"/>
      <c r="J225" s="54"/>
      <c r="K225" s="54"/>
      <c r="L225" s="54"/>
    </row>
    <row r="226" spans="1:12" s="11" customFormat="1">
      <c r="A226" s="116"/>
      <c r="B226" s="71"/>
      <c r="C226" s="67"/>
      <c r="D226" s="67"/>
      <c r="E226" s="58"/>
      <c r="F226" s="75"/>
      <c r="G226" s="58"/>
      <c r="H226" s="58"/>
      <c r="I226" s="58"/>
      <c r="J226" s="55"/>
      <c r="K226" s="55"/>
      <c r="L226" s="55"/>
    </row>
    <row r="227" spans="1:12" s="11" customFormat="1">
      <c r="A227" s="116"/>
      <c r="B227" s="71"/>
      <c r="C227" s="67"/>
      <c r="D227" s="67"/>
      <c r="E227" s="58"/>
      <c r="F227" s="75"/>
      <c r="G227" s="58"/>
      <c r="H227" s="58"/>
      <c r="I227" s="58"/>
      <c r="J227" s="55"/>
      <c r="K227" s="55"/>
      <c r="L227" s="55"/>
    </row>
    <row r="228" spans="1:12" s="11" customFormat="1">
      <c r="A228" s="116"/>
      <c r="B228" s="71"/>
      <c r="C228" s="67"/>
      <c r="D228" s="67"/>
      <c r="E228" s="58"/>
      <c r="F228" s="75"/>
      <c r="G228" s="58"/>
      <c r="H228" s="58"/>
      <c r="I228" s="58"/>
      <c r="J228" s="55"/>
      <c r="K228" s="55"/>
      <c r="L228" s="55"/>
    </row>
    <row r="229" spans="1:12" s="11" customFormat="1">
      <c r="A229" s="116"/>
      <c r="B229" s="71"/>
      <c r="C229" s="67"/>
      <c r="D229" s="67"/>
      <c r="E229" s="58"/>
      <c r="F229" s="75"/>
      <c r="G229" s="58"/>
      <c r="H229" s="58"/>
      <c r="I229" s="58"/>
      <c r="J229" s="55"/>
      <c r="K229" s="55"/>
      <c r="L229" s="55"/>
    </row>
    <row r="230" spans="1:12" s="11" customFormat="1">
      <c r="A230" s="116"/>
      <c r="B230" s="71"/>
      <c r="C230" s="67"/>
      <c r="D230" s="67"/>
      <c r="E230" s="58"/>
      <c r="F230" s="75"/>
      <c r="G230" s="58"/>
      <c r="H230" s="58"/>
      <c r="I230" s="58"/>
      <c r="J230" s="55"/>
      <c r="K230" s="55"/>
      <c r="L230" s="55"/>
    </row>
    <row r="231" spans="1:12" s="11" customFormat="1">
      <c r="A231" s="116"/>
      <c r="B231" s="71"/>
      <c r="C231" s="67"/>
      <c r="D231" s="67"/>
      <c r="E231" s="58"/>
      <c r="F231" s="75"/>
      <c r="G231" s="58"/>
      <c r="H231" s="58"/>
      <c r="I231" s="58"/>
      <c r="J231" s="55"/>
      <c r="K231" s="55"/>
      <c r="L231" s="55"/>
    </row>
    <row r="232" spans="1:12" s="11" customFormat="1">
      <c r="A232" s="116"/>
      <c r="B232" s="71"/>
      <c r="C232" s="67"/>
      <c r="D232" s="67"/>
      <c r="E232" s="58"/>
      <c r="F232" s="75"/>
      <c r="G232" s="58"/>
      <c r="H232" s="58"/>
      <c r="I232" s="58"/>
      <c r="J232" s="55"/>
      <c r="K232" s="55"/>
      <c r="L232" s="55"/>
    </row>
    <row r="233" spans="1:12" s="11" customFormat="1">
      <c r="A233" s="116"/>
      <c r="B233" s="71"/>
      <c r="C233" s="67"/>
      <c r="D233" s="67"/>
      <c r="E233" s="58"/>
      <c r="F233" s="75"/>
      <c r="G233" s="58"/>
      <c r="H233" s="58"/>
      <c r="I233" s="58"/>
      <c r="J233" s="55"/>
      <c r="K233" s="55"/>
      <c r="L233" s="55"/>
    </row>
    <row r="234" spans="1:12" s="11" customFormat="1">
      <c r="A234" s="116"/>
      <c r="B234" s="71"/>
      <c r="C234" s="67"/>
      <c r="D234" s="67"/>
      <c r="E234" s="73"/>
      <c r="F234" s="75"/>
      <c r="G234" s="58"/>
      <c r="H234" s="58"/>
      <c r="I234" s="58"/>
      <c r="J234" s="55"/>
      <c r="K234" s="55"/>
      <c r="L234" s="55"/>
    </row>
    <row r="235" spans="1:12" s="11" customFormat="1">
      <c r="A235" s="116"/>
      <c r="B235" s="71"/>
      <c r="C235" s="67"/>
      <c r="D235" s="67"/>
      <c r="E235" s="58"/>
      <c r="F235" s="75"/>
      <c r="G235" s="58"/>
      <c r="H235" s="58"/>
      <c r="I235" s="58"/>
      <c r="J235" s="55"/>
      <c r="K235" s="55"/>
      <c r="L235" s="55"/>
    </row>
    <row r="236" spans="1:12" s="11" customFormat="1">
      <c r="A236" s="116"/>
      <c r="B236" s="71"/>
      <c r="C236" s="67"/>
      <c r="D236" s="67"/>
      <c r="E236" s="58"/>
      <c r="F236" s="75"/>
      <c r="G236" s="58"/>
      <c r="H236" s="58"/>
      <c r="I236" s="58"/>
      <c r="J236" s="55"/>
      <c r="K236" s="55"/>
      <c r="L236" s="55"/>
    </row>
    <row r="237" spans="1:12" s="11" customFormat="1">
      <c r="A237" s="116"/>
      <c r="B237" s="71"/>
      <c r="C237" s="67"/>
      <c r="D237" s="67"/>
      <c r="E237" s="58"/>
      <c r="F237" s="75"/>
      <c r="G237" s="58"/>
      <c r="H237" s="58"/>
      <c r="I237" s="58"/>
      <c r="J237" s="55"/>
      <c r="K237" s="55"/>
      <c r="L237" s="55"/>
    </row>
    <row r="238" spans="1:12" s="11" customFormat="1">
      <c r="A238" s="116"/>
      <c r="B238" s="71"/>
      <c r="C238" s="67"/>
      <c r="D238" s="67"/>
      <c r="E238" s="58"/>
      <c r="F238" s="75"/>
      <c r="G238" s="58"/>
      <c r="H238" s="58"/>
      <c r="I238" s="58"/>
      <c r="J238" s="55"/>
      <c r="K238" s="55"/>
      <c r="L238" s="55"/>
    </row>
    <row r="239" spans="1:12" s="11" customFormat="1">
      <c r="A239" s="116"/>
      <c r="B239" s="71"/>
      <c r="C239" s="67"/>
      <c r="D239" s="67"/>
      <c r="E239" s="58"/>
      <c r="F239" s="75"/>
      <c r="G239" s="58"/>
      <c r="H239" s="58"/>
      <c r="I239" s="58"/>
      <c r="J239" s="55"/>
      <c r="K239" s="55"/>
      <c r="L239" s="55"/>
    </row>
    <row r="240" spans="1:12" s="11" customFormat="1">
      <c r="A240" s="116"/>
      <c r="B240" s="71"/>
      <c r="C240" s="67"/>
      <c r="D240" s="67"/>
      <c r="E240" s="58"/>
      <c r="F240" s="75"/>
      <c r="G240" s="58"/>
      <c r="H240" s="58"/>
      <c r="I240" s="58"/>
      <c r="J240" s="55"/>
      <c r="K240" s="55"/>
      <c r="L240" s="55"/>
    </row>
    <row r="241" spans="1:12" s="11" customFormat="1">
      <c r="A241" s="116"/>
      <c r="B241" s="71"/>
      <c r="C241" s="67"/>
      <c r="D241" s="67"/>
      <c r="E241" s="58"/>
      <c r="F241" s="75"/>
      <c r="G241" s="58"/>
      <c r="H241" s="58"/>
      <c r="I241" s="58"/>
      <c r="J241" s="55"/>
      <c r="K241" s="55"/>
      <c r="L241" s="55"/>
    </row>
    <row r="242" spans="1:12" s="16" customFormat="1">
      <c r="A242" s="116"/>
      <c r="B242" s="76"/>
      <c r="C242" s="76"/>
      <c r="D242" s="76"/>
      <c r="E242" s="76"/>
      <c r="F242" s="77"/>
      <c r="G242" s="76"/>
      <c r="H242" s="76"/>
      <c r="I242" s="76"/>
      <c r="J242" s="54"/>
      <c r="K242" s="54"/>
      <c r="L242" s="54"/>
    </row>
    <row r="243" spans="1:12" s="11" customFormat="1">
      <c r="A243" s="116"/>
      <c r="B243" s="71"/>
      <c r="C243" s="67"/>
      <c r="D243" s="67"/>
      <c r="E243" s="58"/>
      <c r="F243" s="75"/>
      <c r="G243" s="58"/>
      <c r="H243" s="58"/>
      <c r="I243" s="58"/>
      <c r="J243" s="55"/>
      <c r="K243" s="55"/>
      <c r="L243" s="55"/>
    </row>
    <row r="244" spans="1:12" s="11" customFormat="1">
      <c r="A244" s="116"/>
      <c r="B244" s="71"/>
      <c r="C244" s="67"/>
      <c r="D244" s="67"/>
      <c r="E244" s="58"/>
      <c r="F244" s="75"/>
      <c r="G244" s="58"/>
      <c r="H244" s="58"/>
      <c r="I244" s="58"/>
      <c r="J244" s="55"/>
      <c r="K244" s="55"/>
      <c r="L244" s="55"/>
    </row>
    <row r="245" spans="1:12" s="11" customFormat="1">
      <c r="A245" s="116"/>
      <c r="B245" s="71"/>
      <c r="C245" s="67"/>
      <c r="D245" s="67"/>
      <c r="E245" s="58"/>
      <c r="F245" s="75"/>
      <c r="G245" s="58"/>
      <c r="H245" s="58"/>
      <c r="I245" s="58"/>
      <c r="J245" s="55"/>
      <c r="K245" s="55"/>
      <c r="L245" s="55"/>
    </row>
    <row r="246" spans="1:12" s="11" customFormat="1">
      <c r="A246" s="116"/>
      <c r="B246" s="71"/>
      <c r="C246" s="67"/>
      <c r="D246" s="67"/>
      <c r="E246" s="58"/>
      <c r="F246" s="75"/>
      <c r="G246" s="58"/>
      <c r="H246" s="58"/>
      <c r="I246" s="58"/>
      <c r="J246" s="55"/>
      <c r="K246" s="55"/>
      <c r="L246" s="55"/>
    </row>
    <row r="247" spans="1:12" s="11" customFormat="1">
      <c r="A247" s="116"/>
      <c r="B247" s="71"/>
      <c r="C247" s="67"/>
      <c r="D247" s="67"/>
      <c r="E247" s="58"/>
      <c r="F247" s="75"/>
      <c r="G247" s="58"/>
      <c r="H247" s="58"/>
      <c r="I247" s="58"/>
      <c r="J247" s="55"/>
      <c r="K247" s="55"/>
      <c r="L247" s="55"/>
    </row>
    <row r="248" spans="1:12" s="11" customFormat="1">
      <c r="A248" s="116"/>
      <c r="B248" s="71"/>
      <c r="C248" s="67"/>
      <c r="D248" s="67"/>
      <c r="E248" s="58"/>
      <c r="F248" s="75"/>
      <c r="G248" s="58"/>
      <c r="H248" s="58"/>
      <c r="I248" s="58"/>
      <c r="J248" s="55"/>
      <c r="K248" s="55"/>
      <c r="L248" s="55"/>
    </row>
    <row r="249" spans="1:12" s="11" customFormat="1">
      <c r="A249" s="116"/>
      <c r="B249" s="71"/>
      <c r="C249" s="67"/>
      <c r="D249" s="67"/>
      <c r="E249" s="58"/>
      <c r="F249" s="75"/>
      <c r="G249" s="58"/>
      <c r="H249" s="58"/>
      <c r="I249" s="58"/>
      <c r="J249" s="55"/>
      <c r="K249" s="55"/>
      <c r="L249" s="55"/>
    </row>
    <row r="250" spans="1:12" s="11" customFormat="1">
      <c r="A250" s="116"/>
      <c r="B250" s="71"/>
      <c r="C250" s="67"/>
      <c r="D250" s="67"/>
      <c r="E250" s="58"/>
      <c r="F250" s="75"/>
      <c r="G250" s="58"/>
      <c r="H250" s="58"/>
      <c r="I250" s="58"/>
      <c r="J250" s="55"/>
      <c r="K250" s="55"/>
      <c r="L250" s="55"/>
    </row>
    <row r="251" spans="1:12" s="11" customFormat="1">
      <c r="A251" s="116"/>
      <c r="B251" s="71"/>
      <c r="C251" s="67"/>
      <c r="D251" s="67"/>
      <c r="E251" s="73"/>
      <c r="F251" s="75"/>
      <c r="G251" s="58"/>
      <c r="H251" s="58"/>
      <c r="I251" s="58"/>
      <c r="J251" s="55"/>
      <c r="K251" s="55"/>
      <c r="L251" s="55"/>
    </row>
    <row r="252" spans="1:12" s="11" customFormat="1">
      <c r="A252" s="116"/>
      <c r="B252" s="71"/>
      <c r="C252" s="67"/>
      <c r="D252" s="67"/>
      <c r="E252" s="58"/>
      <c r="F252" s="75"/>
      <c r="G252" s="58"/>
      <c r="H252" s="58"/>
      <c r="I252" s="58"/>
      <c r="J252" s="55"/>
      <c r="K252" s="55"/>
      <c r="L252" s="55"/>
    </row>
    <row r="253" spans="1:12" s="11" customFormat="1">
      <c r="A253" s="116"/>
      <c r="B253" s="71"/>
      <c r="C253" s="67"/>
      <c r="D253" s="67"/>
      <c r="E253" s="58"/>
      <c r="F253" s="75"/>
      <c r="G253" s="58"/>
      <c r="H253" s="58"/>
      <c r="I253" s="58"/>
      <c r="J253" s="55"/>
      <c r="K253" s="55"/>
      <c r="L253" s="55"/>
    </row>
    <row r="254" spans="1:12" s="11" customFormat="1">
      <c r="A254" s="116"/>
      <c r="B254" s="71"/>
      <c r="C254" s="67"/>
      <c r="D254" s="67"/>
      <c r="E254" s="58"/>
      <c r="F254" s="75"/>
      <c r="G254" s="58"/>
      <c r="H254" s="58"/>
      <c r="I254" s="58"/>
      <c r="J254" s="55"/>
      <c r="K254" s="55"/>
      <c r="L254" s="55"/>
    </row>
    <row r="255" spans="1:12" s="11" customFormat="1">
      <c r="A255" s="116"/>
      <c r="B255" s="71"/>
      <c r="C255" s="67"/>
      <c r="D255" s="67"/>
      <c r="E255" s="58"/>
      <c r="F255" s="75"/>
      <c r="G255" s="58"/>
      <c r="H255" s="58"/>
      <c r="I255" s="58"/>
      <c r="J255" s="55"/>
      <c r="K255" s="55"/>
      <c r="L255" s="55"/>
    </row>
    <row r="256" spans="1:12" s="11" customFormat="1">
      <c r="A256" s="116"/>
      <c r="B256" s="71"/>
      <c r="C256" s="67"/>
      <c r="D256" s="67"/>
      <c r="E256" s="58"/>
      <c r="F256" s="75"/>
      <c r="G256" s="58"/>
      <c r="H256" s="58"/>
      <c r="I256" s="58"/>
      <c r="J256" s="55"/>
      <c r="K256" s="55"/>
      <c r="L256" s="55"/>
    </row>
    <row r="257" spans="1:12" s="11" customFormat="1">
      <c r="A257" s="116"/>
      <c r="B257" s="71"/>
      <c r="C257" s="67"/>
      <c r="D257" s="67"/>
      <c r="E257" s="58"/>
      <c r="F257" s="75"/>
      <c r="G257" s="58"/>
      <c r="H257" s="58"/>
      <c r="I257" s="58"/>
      <c r="J257" s="55"/>
      <c r="K257" s="55"/>
      <c r="L257" s="55"/>
    </row>
    <row r="258" spans="1:12" s="11" customFormat="1">
      <c r="A258" s="116"/>
      <c r="B258" s="71"/>
      <c r="C258" s="67"/>
      <c r="D258" s="67"/>
      <c r="E258" s="58"/>
      <c r="F258" s="75"/>
      <c r="G258" s="58"/>
      <c r="H258" s="58"/>
      <c r="I258" s="58"/>
      <c r="J258" s="55"/>
      <c r="K258" s="55"/>
      <c r="L258" s="55"/>
    </row>
    <row r="259" spans="1:12" s="16" customFormat="1">
      <c r="A259" s="116"/>
      <c r="B259" s="76"/>
      <c r="C259" s="76"/>
      <c r="D259" s="76"/>
      <c r="E259" s="76"/>
      <c r="F259" s="77"/>
      <c r="G259" s="76"/>
      <c r="H259" s="76"/>
      <c r="I259" s="76"/>
      <c r="J259" s="54"/>
      <c r="K259" s="54"/>
      <c r="L259" s="54"/>
    </row>
    <row r="260" spans="1:12" s="11" customFormat="1">
      <c r="A260" s="116"/>
      <c r="B260" s="71"/>
      <c r="C260" s="67"/>
      <c r="D260" s="67"/>
      <c r="E260" s="58"/>
      <c r="F260" s="75"/>
      <c r="G260" s="58"/>
      <c r="H260" s="58"/>
      <c r="I260" s="58"/>
      <c r="J260" s="55"/>
      <c r="K260" s="55"/>
      <c r="L260" s="55"/>
    </row>
    <row r="261" spans="1:12" s="11" customFormat="1">
      <c r="A261" s="116"/>
      <c r="B261" s="71"/>
      <c r="C261" s="67"/>
      <c r="D261" s="67"/>
      <c r="E261" s="58"/>
      <c r="F261" s="75"/>
      <c r="G261" s="58"/>
      <c r="H261" s="58"/>
      <c r="I261" s="58"/>
      <c r="J261" s="55"/>
      <c r="K261" s="55"/>
      <c r="L261" s="55"/>
    </row>
    <row r="262" spans="1:12" s="11" customFormat="1">
      <c r="A262" s="116"/>
      <c r="B262" s="71"/>
      <c r="C262" s="67"/>
      <c r="D262" s="67"/>
      <c r="E262" s="58"/>
      <c r="F262" s="75"/>
      <c r="G262" s="58"/>
      <c r="H262" s="58"/>
      <c r="I262" s="58"/>
      <c r="J262" s="55"/>
      <c r="K262" s="55"/>
      <c r="L262" s="55"/>
    </row>
    <row r="263" spans="1:12" s="11" customFormat="1">
      <c r="A263" s="116"/>
      <c r="B263" s="71"/>
      <c r="C263" s="67"/>
      <c r="D263" s="67"/>
      <c r="E263" s="58"/>
      <c r="F263" s="75"/>
      <c r="G263" s="58"/>
      <c r="H263" s="58"/>
      <c r="I263" s="58"/>
      <c r="J263" s="55"/>
      <c r="K263" s="55"/>
      <c r="L263" s="55"/>
    </row>
    <row r="264" spans="1:12" s="11" customFormat="1">
      <c r="A264" s="116"/>
      <c r="B264" s="71"/>
      <c r="C264" s="67"/>
      <c r="D264" s="67"/>
      <c r="E264" s="58"/>
      <c r="F264" s="75"/>
      <c r="G264" s="58"/>
      <c r="H264" s="58"/>
      <c r="I264" s="58"/>
      <c r="J264" s="55"/>
      <c r="K264" s="55"/>
      <c r="L264" s="55"/>
    </row>
    <row r="265" spans="1:12" s="11" customFormat="1">
      <c r="A265" s="116"/>
      <c r="B265" s="71"/>
      <c r="C265" s="67"/>
      <c r="D265" s="67"/>
      <c r="E265" s="58"/>
      <c r="F265" s="75"/>
      <c r="G265" s="58"/>
      <c r="H265" s="58"/>
      <c r="I265" s="58"/>
      <c r="J265" s="55"/>
      <c r="K265" s="55"/>
      <c r="L265" s="55"/>
    </row>
    <row r="266" spans="1:12" s="11" customFormat="1">
      <c r="A266" s="116"/>
      <c r="B266" s="71"/>
      <c r="C266" s="67"/>
      <c r="D266" s="67"/>
      <c r="E266" s="58"/>
      <c r="F266" s="75"/>
      <c r="G266" s="58"/>
      <c r="H266" s="58"/>
      <c r="I266" s="58"/>
      <c r="J266" s="55"/>
      <c r="K266" s="55"/>
      <c r="L266" s="55"/>
    </row>
    <row r="267" spans="1:12" s="11" customFormat="1">
      <c r="A267" s="116"/>
      <c r="B267" s="71"/>
      <c r="C267" s="67"/>
      <c r="D267" s="67"/>
      <c r="E267" s="58"/>
      <c r="F267" s="75"/>
      <c r="G267" s="58"/>
      <c r="H267" s="58"/>
      <c r="I267" s="58"/>
      <c r="J267" s="55"/>
      <c r="K267" s="55"/>
      <c r="L267" s="55"/>
    </row>
    <row r="268" spans="1:12" s="11" customFormat="1">
      <c r="A268" s="116"/>
      <c r="B268" s="71"/>
      <c r="C268" s="67"/>
      <c r="D268" s="67"/>
      <c r="E268" s="73"/>
      <c r="F268" s="75"/>
      <c r="G268" s="58"/>
      <c r="H268" s="58"/>
      <c r="I268" s="58"/>
      <c r="J268" s="55"/>
      <c r="K268" s="55"/>
      <c r="L268" s="55"/>
    </row>
    <row r="269" spans="1:12" s="11" customFormat="1">
      <c r="A269" s="116"/>
      <c r="B269" s="71"/>
      <c r="C269" s="67"/>
      <c r="D269" s="67"/>
      <c r="E269" s="58"/>
      <c r="F269" s="75"/>
      <c r="G269" s="58"/>
      <c r="H269" s="58"/>
      <c r="I269" s="58"/>
      <c r="J269" s="55"/>
      <c r="K269" s="55"/>
      <c r="L269" s="55"/>
    </row>
    <row r="270" spans="1:12" s="11" customFormat="1">
      <c r="A270" s="116"/>
      <c r="B270" s="71"/>
      <c r="C270" s="67"/>
      <c r="D270" s="67"/>
      <c r="E270" s="58"/>
      <c r="F270" s="75"/>
      <c r="G270" s="58"/>
      <c r="H270" s="58"/>
      <c r="I270" s="58"/>
      <c r="J270" s="55"/>
      <c r="K270" s="55"/>
      <c r="L270" s="55"/>
    </row>
    <row r="271" spans="1:12" s="11" customFormat="1">
      <c r="A271" s="116"/>
      <c r="B271" s="71"/>
      <c r="C271" s="67"/>
      <c r="D271" s="67"/>
      <c r="E271" s="58"/>
      <c r="F271" s="75"/>
      <c r="G271" s="58"/>
      <c r="H271" s="58"/>
      <c r="I271" s="58"/>
      <c r="J271" s="55"/>
      <c r="K271" s="55"/>
      <c r="L271" s="55"/>
    </row>
    <row r="272" spans="1:12" s="11" customFormat="1">
      <c r="A272" s="116"/>
      <c r="B272" s="71"/>
      <c r="C272" s="67"/>
      <c r="D272" s="67"/>
      <c r="E272" s="58"/>
      <c r="F272" s="75"/>
      <c r="G272" s="58"/>
      <c r="H272" s="58"/>
      <c r="I272" s="58"/>
      <c r="J272" s="55"/>
      <c r="K272" s="55"/>
      <c r="L272" s="55"/>
    </row>
    <row r="273" spans="1:12" s="11" customFormat="1">
      <c r="A273" s="116"/>
      <c r="B273" s="71"/>
      <c r="C273" s="67"/>
      <c r="D273" s="67"/>
      <c r="E273" s="58"/>
      <c r="F273" s="75"/>
      <c r="G273" s="58"/>
      <c r="H273" s="58"/>
      <c r="I273" s="58"/>
      <c r="J273" s="55"/>
      <c r="K273" s="55"/>
      <c r="L273" s="55"/>
    </row>
    <row r="274" spans="1:12" s="11" customFormat="1">
      <c r="A274" s="116"/>
      <c r="B274" s="71"/>
      <c r="C274" s="67"/>
      <c r="D274" s="67"/>
      <c r="E274" s="58"/>
      <c r="F274" s="75"/>
      <c r="G274" s="58"/>
      <c r="H274" s="58"/>
      <c r="I274" s="58"/>
      <c r="J274" s="55"/>
      <c r="K274" s="55"/>
      <c r="L274" s="55"/>
    </row>
    <row r="275" spans="1:12" s="11" customFormat="1">
      <c r="A275" s="116"/>
      <c r="B275" s="71"/>
      <c r="C275" s="67"/>
      <c r="D275" s="67"/>
      <c r="E275" s="58"/>
      <c r="F275" s="75"/>
      <c r="G275" s="58"/>
      <c r="H275" s="58"/>
      <c r="I275" s="58"/>
      <c r="J275" s="55"/>
      <c r="K275" s="55"/>
      <c r="L275" s="55"/>
    </row>
    <row r="276" spans="1:12" s="16" customFormat="1">
      <c r="A276" s="116"/>
      <c r="B276" s="76"/>
      <c r="C276" s="76"/>
      <c r="D276" s="76"/>
      <c r="E276" s="76"/>
      <c r="F276" s="77"/>
      <c r="G276" s="76"/>
      <c r="H276" s="76"/>
      <c r="I276" s="76"/>
      <c r="J276" s="54"/>
      <c r="K276" s="54"/>
      <c r="L276" s="54"/>
    </row>
    <row r="277" spans="1:12" s="11" customFormat="1">
      <c r="A277" s="116"/>
      <c r="B277" s="71"/>
      <c r="C277" s="67"/>
      <c r="D277" s="67"/>
      <c r="E277" s="58"/>
      <c r="F277" s="75"/>
      <c r="G277" s="58"/>
      <c r="H277" s="58"/>
      <c r="I277" s="58"/>
      <c r="J277" s="55"/>
      <c r="K277" s="55"/>
      <c r="L277" s="55"/>
    </row>
    <row r="278" spans="1:12" s="11" customFormat="1">
      <c r="A278" s="116"/>
      <c r="B278" s="71"/>
      <c r="C278" s="67"/>
      <c r="D278" s="67"/>
      <c r="E278" s="58"/>
      <c r="F278" s="75"/>
      <c r="G278" s="58"/>
      <c r="H278" s="58"/>
      <c r="I278" s="58"/>
      <c r="J278" s="55"/>
      <c r="K278" s="55"/>
      <c r="L278" s="55"/>
    </row>
    <row r="279" spans="1:12" s="11" customFormat="1">
      <c r="A279" s="116"/>
      <c r="B279" s="71"/>
      <c r="C279" s="67"/>
      <c r="D279" s="67"/>
      <c r="E279" s="58"/>
      <c r="F279" s="75"/>
      <c r="G279" s="58"/>
      <c r="H279" s="58"/>
      <c r="I279" s="58"/>
      <c r="J279" s="55"/>
      <c r="K279" s="55"/>
      <c r="L279" s="55"/>
    </row>
    <row r="280" spans="1:12" s="11" customFormat="1">
      <c r="A280" s="116"/>
      <c r="B280" s="71"/>
      <c r="C280" s="67"/>
      <c r="D280" s="67"/>
      <c r="E280" s="58"/>
      <c r="F280" s="75"/>
      <c r="G280" s="58"/>
      <c r="H280" s="58"/>
      <c r="I280" s="58"/>
      <c r="J280" s="55"/>
      <c r="K280" s="55"/>
      <c r="L280" s="55"/>
    </row>
    <row r="281" spans="1:12" s="11" customFormat="1">
      <c r="A281" s="116"/>
      <c r="B281" s="71"/>
      <c r="C281" s="67"/>
      <c r="D281" s="67"/>
      <c r="E281" s="58"/>
      <c r="F281" s="75"/>
      <c r="G281" s="58"/>
      <c r="H281" s="58"/>
      <c r="I281" s="58"/>
      <c r="J281" s="55"/>
      <c r="K281" s="55"/>
      <c r="L281" s="55"/>
    </row>
    <row r="282" spans="1:12" s="11" customFormat="1">
      <c r="A282" s="116"/>
      <c r="B282" s="71"/>
      <c r="C282" s="67"/>
      <c r="D282" s="67"/>
      <c r="E282" s="58"/>
      <c r="F282" s="75"/>
      <c r="G282" s="58"/>
      <c r="H282" s="58"/>
      <c r="I282" s="58"/>
      <c r="J282" s="55"/>
      <c r="K282" s="55"/>
      <c r="L282" s="55"/>
    </row>
    <row r="283" spans="1:12" s="11" customFormat="1">
      <c r="A283" s="116"/>
      <c r="B283" s="71"/>
      <c r="C283" s="67"/>
      <c r="D283" s="67"/>
      <c r="E283" s="58"/>
      <c r="F283" s="75"/>
      <c r="G283" s="58"/>
      <c r="H283" s="58"/>
      <c r="I283" s="58"/>
      <c r="J283" s="55"/>
      <c r="K283" s="55"/>
      <c r="L283" s="55"/>
    </row>
    <row r="284" spans="1:12" s="11" customFormat="1">
      <c r="A284" s="116"/>
      <c r="B284" s="71"/>
      <c r="C284" s="67"/>
      <c r="D284" s="67"/>
      <c r="E284" s="58"/>
      <c r="F284" s="75"/>
      <c r="G284" s="58"/>
      <c r="H284" s="58"/>
      <c r="I284" s="58"/>
      <c r="J284" s="55"/>
      <c r="K284" s="55"/>
      <c r="L284" s="55"/>
    </row>
    <row r="285" spans="1:12" s="11" customFormat="1">
      <c r="A285" s="116"/>
      <c r="B285" s="71"/>
      <c r="C285" s="67"/>
      <c r="D285" s="67"/>
      <c r="E285" s="73"/>
      <c r="F285" s="75"/>
      <c r="G285" s="58"/>
      <c r="H285" s="58"/>
      <c r="I285" s="58"/>
      <c r="J285" s="55"/>
      <c r="K285" s="55"/>
      <c r="L285" s="55"/>
    </row>
    <row r="286" spans="1:12" s="11" customFormat="1">
      <c r="A286" s="116"/>
      <c r="B286" s="71"/>
      <c r="C286" s="67"/>
      <c r="D286" s="67"/>
      <c r="E286" s="58"/>
      <c r="F286" s="75"/>
      <c r="G286" s="58"/>
      <c r="H286" s="58"/>
      <c r="I286" s="58"/>
      <c r="J286" s="55"/>
      <c r="K286" s="55"/>
      <c r="L286" s="55"/>
    </row>
    <row r="287" spans="1:12" s="11" customFormat="1">
      <c r="A287" s="116"/>
      <c r="B287" s="71"/>
      <c r="C287" s="67"/>
      <c r="D287" s="67"/>
      <c r="E287" s="58"/>
      <c r="F287" s="75"/>
      <c r="G287" s="58"/>
      <c r="H287" s="58"/>
      <c r="I287" s="58"/>
      <c r="J287" s="55"/>
      <c r="K287" s="55"/>
      <c r="L287" s="55"/>
    </row>
    <row r="288" spans="1:12" s="11" customFormat="1">
      <c r="A288" s="116"/>
      <c r="B288" s="79"/>
      <c r="C288" s="80"/>
      <c r="D288" s="80"/>
      <c r="E288" s="80"/>
      <c r="F288" s="81"/>
      <c r="G288" s="80"/>
      <c r="H288" s="80"/>
      <c r="I288" s="80"/>
      <c r="J288" s="55"/>
      <c r="K288" s="55"/>
      <c r="L288" s="55"/>
    </row>
    <row r="289" spans="1:12" s="11" customFormat="1">
      <c r="A289" s="116"/>
      <c r="B289" s="79"/>
      <c r="C289" s="80"/>
      <c r="D289" s="80"/>
      <c r="E289" s="80"/>
      <c r="F289" s="81"/>
      <c r="G289" s="80"/>
      <c r="H289" s="80"/>
      <c r="I289" s="80"/>
      <c r="J289" s="55"/>
      <c r="K289" s="55"/>
      <c r="L289" s="55"/>
    </row>
    <row r="290" spans="1:12" s="11" customFormat="1">
      <c r="A290" s="116"/>
      <c r="B290" s="71"/>
      <c r="C290" s="67"/>
      <c r="D290" s="67"/>
      <c r="E290" s="58"/>
      <c r="F290" s="75"/>
      <c r="G290" s="58"/>
      <c r="H290" s="58"/>
      <c r="I290" s="58"/>
      <c r="J290" s="55"/>
      <c r="K290" s="55"/>
      <c r="L290" s="55"/>
    </row>
    <row r="291" spans="1:12" s="11" customFormat="1">
      <c r="A291" s="116"/>
      <c r="B291" s="71"/>
      <c r="C291" s="67"/>
      <c r="D291" s="67"/>
      <c r="E291" s="58"/>
      <c r="F291" s="75"/>
      <c r="G291" s="58"/>
      <c r="H291" s="58"/>
      <c r="I291" s="58"/>
      <c r="J291" s="55"/>
      <c r="K291" s="55"/>
      <c r="L291" s="55"/>
    </row>
    <row r="292" spans="1:12" s="11" customFormat="1">
      <c r="A292" s="116"/>
      <c r="B292" s="71"/>
      <c r="C292" s="67"/>
      <c r="D292" s="67"/>
      <c r="E292" s="58"/>
      <c r="F292" s="75"/>
      <c r="G292" s="58"/>
      <c r="H292" s="58"/>
      <c r="I292" s="58"/>
      <c r="J292" s="55"/>
      <c r="K292" s="55"/>
      <c r="L292" s="55"/>
    </row>
    <row r="293" spans="1:12" s="16" customFormat="1">
      <c r="A293" s="116"/>
      <c r="B293" s="76"/>
      <c r="C293" s="76"/>
      <c r="D293" s="76"/>
      <c r="E293" s="76"/>
      <c r="F293" s="77"/>
      <c r="G293" s="76"/>
      <c r="H293" s="76"/>
      <c r="I293" s="76"/>
      <c r="J293" s="54"/>
      <c r="K293" s="54"/>
      <c r="L293" s="54"/>
    </row>
    <row r="294" spans="1:12" s="11" customFormat="1">
      <c r="A294" s="116"/>
      <c r="B294" s="71"/>
      <c r="C294" s="67"/>
      <c r="D294" s="67"/>
      <c r="E294" s="58"/>
      <c r="F294" s="75"/>
      <c r="G294" s="58"/>
      <c r="H294" s="58"/>
      <c r="I294" s="58"/>
      <c r="J294" s="55"/>
      <c r="K294" s="55"/>
      <c r="L294" s="55"/>
    </row>
    <row r="295" spans="1:12" s="11" customFormat="1">
      <c r="A295" s="116"/>
      <c r="B295" s="71"/>
      <c r="C295" s="67"/>
      <c r="D295" s="67"/>
      <c r="E295" s="58"/>
      <c r="F295" s="75"/>
      <c r="G295" s="58"/>
      <c r="H295" s="58"/>
      <c r="I295" s="58"/>
      <c r="J295" s="55"/>
      <c r="K295" s="55"/>
      <c r="L295" s="55"/>
    </row>
    <row r="296" spans="1:12" s="11" customFormat="1">
      <c r="A296" s="116"/>
      <c r="B296" s="71"/>
      <c r="C296" s="67"/>
      <c r="D296" s="67"/>
      <c r="E296" s="58"/>
      <c r="F296" s="75"/>
      <c r="G296" s="58"/>
      <c r="H296" s="58"/>
      <c r="I296" s="58"/>
      <c r="J296" s="55"/>
      <c r="K296" s="55"/>
      <c r="L296" s="55"/>
    </row>
    <row r="297" spans="1:12" s="11" customFormat="1">
      <c r="A297" s="116"/>
      <c r="B297" s="71"/>
      <c r="C297" s="67"/>
      <c r="D297" s="67"/>
      <c r="E297" s="58"/>
      <c r="F297" s="75"/>
      <c r="G297" s="58"/>
      <c r="H297" s="58"/>
      <c r="I297" s="58"/>
      <c r="J297" s="55"/>
      <c r="K297" s="55"/>
      <c r="L297" s="55"/>
    </row>
    <row r="298" spans="1:12" s="11" customFormat="1">
      <c r="A298" s="116"/>
      <c r="B298" s="71"/>
      <c r="C298" s="67"/>
      <c r="D298" s="67"/>
      <c r="E298" s="58"/>
      <c r="F298" s="75"/>
      <c r="G298" s="58"/>
      <c r="H298" s="58"/>
      <c r="I298" s="58"/>
      <c r="J298" s="55"/>
      <c r="K298" s="55"/>
      <c r="L298" s="55"/>
    </row>
    <row r="299" spans="1:12" s="11" customFormat="1">
      <c r="A299" s="116"/>
      <c r="B299" s="71"/>
      <c r="C299" s="67"/>
      <c r="D299" s="67"/>
      <c r="E299" s="58"/>
      <c r="F299" s="75"/>
      <c r="G299" s="58"/>
      <c r="H299" s="58"/>
      <c r="I299" s="58"/>
      <c r="J299" s="55"/>
      <c r="K299" s="55"/>
      <c r="L299" s="55"/>
    </row>
    <row r="300" spans="1:12" s="11" customFormat="1">
      <c r="A300" s="116"/>
      <c r="B300" s="71"/>
      <c r="C300" s="67"/>
      <c r="D300" s="67"/>
      <c r="E300" s="58"/>
      <c r="F300" s="75"/>
      <c r="G300" s="58"/>
      <c r="H300" s="58"/>
      <c r="I300" s="58"/>
      <c r="J300" s="55"/>
      <c r="K300" s="55"/>
      <c r="L300" s="55"/>
    </row>
    <row r="301" spans="1:12" s="11" customFormat="1">
      <c r="A301" s="116"/>
      <c r="B301" s="71"/>
      <c r="C301" s="67"/>
      <c r="D301" s="67"/>
      <c r="E301" s="58"/>
      <c r="F301" s="75"/>
      <c r="G301" s="58"/>
      <c r="H301" s="58"/>
      <c r="I301" s="58"/>
      <c r="J301" s="55"/>
      <c r="K301" s="55"/>
      <c r="L301" s="55"/>
    </row>
    <row r="302" spans="1:12" s="11" customFormat="1">
      <c r="A302" s="116"/>
      <c r="B302" s="71"/>
      <c r="C302" s="67"/>
      <c r="D302" s="67"/>
      <c r="E302" s="73"/>
      <c r="F302" s="75"/>
      <c r="G302" s="58"/>
      <c r="H302" s="58"/>
      <c r="I302" s="58"/>
      <c r="J302" s="55"/>
      <c r="K302" s="55"/>
      <c r="L302" s="55"/>
    </row>
    <row r="303" spans="1:12" s="11" customFormat="1">
      <c r="A303" s="116"/>
      <c r="B303" s="71"/>
      <c r="C303" s="67"/>
      <c r="D303" s="67"/>
      <c r="E303" s="58"/>
      <c r="F303" s="75"/>
      <c r="G303" s="58"/>
      <c r="H303" s="58"/>
      <c r="I303" s="58"/>
      <c r="J303" s="55"/>
      <c r="K303" s="55"/>
      <c r="L303" s="55"/>
    </row>
    <row r="304" spans="1:12" s="11" customFormat="1">
      <c r="A304" s="116"/>
      <c r="B304" s="71"/>
      <c r="C304" s="67"/>
      <c r="D304" s="67"/>
      <c r="E304" s="58"/>
      <c r="F304" s="75"/>
      <c r="G304" s="58"/>
      <c r="H304" s="58"/>
      <c r="I304" s="58"/>
      <c r="J304" s="55"/>
      <c r="K304" s="55"/>
      <c r="L304" s="55"/>
    </row>
    <row r="305" spans="1:12" s="11" customFormat="1">
      <c r="A305" s="116"/>
      <c r="B305" s="71"/>
      <c r="C305" s="67"/>
      <c r="D305" s="67"/>
      <c r="E305" s="58"/>
      <c r="F305" s="75"/>
      <c r="G305" s="58"/>
      <c r="H305" s="58"/>
      <c r="I305" s="58"/>
      <c r="J305" s="55"/>
      <c r="K305" s="55"/>
      <c r="L305" s="55"/>
    </row>
    <row r="306" spans="1:12" s="11" customFormat="1">
      <c r="A306" s="116"/>
      <c r="B306" s="71"/>
      <c r="C306" s="67"/>
      <c r="D306" s="67"/>
      <c r="E306" s="58"/>
      <c r="F306" s="75"/>
      <c r="G306" s="58"/>
      <c r="H306" s="58"/>
      <c r="I306" s="58"/>
      <c r="J306" s="55"/>
      <c r="K306" s="55"/>
      <c r="L306" s="55"/>
    </row>
    <row r="307" spans="1:12" s="11" customFormat="1">
      <c r="A307" s="116"/>
      <c r="B307" s="71"/>
      <c r="C307" s="67"/>
      <c r="D307" s="67"/>
      <c r="E307" s="58"/>
      <c r="F307" s="75"/>
      <c r="G307" s="58"/>
      <c r="H307" s="58"/>
      <c r="I307" s="58"/>
      <c r="J307" s="55"/>
      <c r="K307" s="55"/>
      <c r="L307" s="55"/>
    </row>
    <row r="308" spans="1:12" s="11" customFormat="1">
      <c r="A308" s="116"/>
      <c r="B308" s="71"/>
      <c r="C308" s="67"/>
      <c r="D308" s="67"/>
      <c r="E308" s="58"/>
      <c r="F308" s="75"/>
      <c r="G308" s="58"/>
      <c r="H308" s="58"/>
      <c r="I308" s="58"/>
      <c r="J308" s="55"/>
      <c r="K308" s="55"/>
      <c r="L308" s="55"/>
    </row>
    <row r="309" spans="1:12" s="11" customFormat="1">
      <c r="A309" s="116"/>
      <c r="B309" s="71"/>
      <c r="C309" s="67"/>
      <c r="D309" s="67"/>
      <c r="E309" s="58"/>
      <c r="F309" s="75"/>
      <c r="G309" s="58"/>
      <c r="H309" s="58"/>
      <c r="I309" s="58"/>
      <c r="J309" s="55"/>
      <c r="K309" s="55"/>
      <c r="L309" s="55"/>
    </row>
    <row r="310" spans="1:12" s="16" customFormat="1">
      <c r="A310" s="116"/>
      <c r="B310" s="76"/>
      <c r="C310" s="76"/>
      <c r="D310" s="76"/>
      <c r="E310" s="76"/>
      <c r="F310" s="77"/>
      <c r="G310" s="76"/>
      <c r="H310" s="76"/>
      <c r="I310" s="76"/>
      <c r="J310" s="54"/>
      <c r="K310" s="54"/>
      <c r="L310" s="54"/>
    </row>
    <row r="311" spans="1:12" s="11" customFormat="1">
      <c r="A311" s="116"/>
      <c r="B311" s="71"/>
      <c r="C311" s="67"/>
      <c r="D311" s="67"/>
      <c r="E311" s="58"/>
      <c r="F311" s="75"/>
      <c r="G311" s="58"/>
      <c r="H311" s="58"/>
      <c r="I311" s="58"/>
      <c r="J311" s="55"/>
      <c r="K311" s="55"/>
      <c r="L311" s="55"/>
    </row>
    <row r="312" spans="1:12" s="11" customFormat="1">
      <c r="A312" s="116"/>
      <c r="B312" s="71"/>
      <c r="C312" s="67"/>
      <c r="D312" s="67"/>
      <c r="E312" s="58"/>
      <c r="F312" s="75"/>
      <c r="G312" s="58"/>
      <c r="H312" s="58"/>
      <c r="I312" s="58"/>
      <c r="J312" s="55"/>
      <c r="K312" s="55"/>
      <c r="L312" s="55"/>
    </row>
    <row r="313" spans="1:12" s="11" customFormat="1">
      <c r="A313" s="116"/>
      <c r="B313" s="71"/>
      <c r="C313" s="67"/>
      <c r="D313" s="67"/>
      <c r="E313" s="58"/>
      <c r="F313" s="75"/>
      <c r="G313" s="58"/>
      <c r="H313" s="58"/>
      <c r="I313" s="58"/>
      <c r="J313" s="55"/>
      <c r="K313" s="55"/>
      <c r="L313" s="55"/>
    </row>
    <row r="314" spans="1:12" s="11" customFormat="1">
      <c r="A314" s="116"/>
      <c r="B314" s="71"/>
      <c r="C314" s="67"/>
      <c r="D314" s="67"/>
      <c r="E314" s="58"/>
      <c r="F314" s="75"/>
      <c r="G314" s="58"/>
      <c r="H314" s="58"/>
      <c r="I314" s="58"/>
      <c r="J314" s="55"/>
      <c r="K314" s="55"/>
      <c r="L314" s="55"/>
    </row>
    <row r="315" spans="1:12" s="11" customFormat="1">
      <c r="A315" s="116"/>
      <c r="B315" s="71"/>
      <c r="C315" s="67"/>
      <c r="D315" s="67"/>
      <c r="E315" s="58"/>
      <c r="F315" s="75"/>
      <c r="G315" s="58"/>
      <c r="H315" s="58"/>
      <c r="I315" s="58"/>
      <c r="J315" s="55"/>
      <c r="K315" s="55"/>
      <c r="L315" s="55"/>
    </row>
    <row r="316" spans="1:12" s="11" customFormat="1">
      <c r="A316" s="116"/>
      <c r="B316" s="71"/>
      <c r="C316" s="67"/>
      <c r="D316" s="67"/>
      <c r="E316" s="58"/>
      <c r="F316" s="75"/>
      <c r="G316" s="58"/>
      <c r="H316" s="58"/>
      <c r="I316" s="58"/>
      <c r="J316" s="55"/>
      <c r="K316" s="55"/>
      <c r="L316" s="55"/>
    </row>
    <row r="317" spans="1:12" s="11" customFormat="1">
      <c r="A317" s="116"/>
      <c r="B317" s="71"/>
      <c r="C317" s="67"/>
      <c r="D317" s="67"/>
      <c r="E317" s="58"/>
      <c r="F317" s="75"/>
      <c r="G317" s="58"/>
      <c r="H317" s="58"/>
      <c r="I317" s="58"/>
      <c r="J317" s="55"/>
      <c r="K317" s="55"/>
      <c r="L317" s="55"/>
    </row>
    <row r="318" spans="1:12" s="11" customFormat="1">
      <c r="A318" s="116"/>
      <c r="B318" s="71"/>
      <c r="C318" s="67"/>
      <c r="D318" s="67"/>
      <c r="E318" s="58"/>
      <c r="F318" s="75"/>
      <c r="G318" s="58"/>
      <c r="H318" s="58"/>
      <c r="I318" s="58"/>
      <c r="J318" s="55"/>
      <c r="K318" s="55"/>
      <c r="L318" s="55"/>
    </row>
    <row r="319" spans="1:12" s="11" customFormat="1">
      <c r="A319" s="116"/>
      <c r="B319" s="71"/>
      <c r="C319" s="67"/>
      <c r="D319" s="67"/>
      <c r="E319" s="73"/>
      <c r="F319" s="75"/>
      <c r="G319" s="58"/>
      <c r="H319" s="58"/>
      <c r="I319" s="58"/>
      <c r="J319" s="55"/>
      <c r="K319" s="55"/>
      <c r="L319" s="55"/>
    </row>
    <row r="320" spans="1:12" s="11" customFormat="1">
      <c r="A320" s="116"/>
      <c r="B320" s="71"/>
      <c r="C320" s="67"/>
      <c r="D320" s="67"/>
      <c r="E320" s="58"/>
      <c r="F320" s="75"/>
      <c r="G320" s="58"/>
      <c r="H320" s="58"/>
      <c r="I320" s="58"/>
      <c r="J320" s="55"/>
      <c r="K320" s="55"/>
      <c r="L320" s="55"/>
    </row>
    <row r="321" spans="1:12" s="11" customFormat="1">
      <c r="A321" s="116"/>
      <c r="B321" s="71"/>
      <c r="C321" s="67"/>
      <c r="D321" s="67"/>
      <c r="E321" s="58"/>
      <c r="F321" s="75"/>
      <c r="G321" s="58"/>
      <c r="H321" s="58"/>
      <c r="I321" s="58"/>
      <c r="J321" s="55"/>
      <c r="K321" s="55"/>
      <c r="L321" s="55"/>
    </row>
    <row r="322" spans="1:12" s="11" customFormat="1">
      <c r="A322" s="116"/>
      <c r="B322" s="71"/>
      <c r="C322" s="67"/>
      <c r="D322" s="67"/>
      <c r="E322" s="58"/>
      <c r="F322" s="75"/>
      <c r="G322" s="58"/>
      <c r="H322" s="58"/>
      <c r="I322" s="58"/>
      <c r="J322" s="55"/>
      <c r="K322" s="55"/>
      <c r="L322" s="55"/>
    </row>
    <row r="323" spans="1:12" s="11" customFormat="1">
      <c r="A323" s="116"/>
      <c r="B323" s="71"/>
      <c r="C323" s="67"/>
      <c r="D323" s="67"/>
      <c r="E323" s="58"/>
      <c r="F323" s="75"/>
      <c r="G323" s="58"/>
      <c r="H323" s="58"/>
      <c r="I323" s="58"/>
      <c r="J323" s="55"/>
      <c r="K323" s="55"/>
      <c r="L323" s="55"/>
    </row>
    <row r="324" spans="1:12" s="11" customFormat="1">
      <c r="A324" s="116"/>
      <c r="B324" s="71"/>
      <c r="C324" s="67"/>
      <c r="D324" s="67"/>
      <c r="E324" s="58"/>
      <c r="F324" s="75"/>
      <c r="G324" s="58"/>
      <c r="H324" s="58"/>
      <c r="I324" s="58"/>
      <c r="J324" s="55"/>
      <c r="K324" s="55"/>
      <c r="L324" s="55"/>
    </row>
    <row r="325" spans="1:12" s="11" customFormat="1">
      <c r="A325" s="116"/>
      <c r="B325" s="71"/>
      <c r="C325" s="67"/>
      <c r="D325" s="67"/>
      <c r="E325" s="58"/>
      <c r="F325" s="75"/>
      <c r="G325" s="58"/>
      <c r="H325" s="58"/>
      <c r="I325" s="58"/>
      <c r="J325" s="55"/>
      <c r="K325" s="55"/>
      <c r="L325" s="55"/>
    </row>
    <row r="326" spans="1:12" s="11" customFormat="1">
      <c r="A326" s="116"/>
      <c r="B326" s="71"/>
      <c r="C326" s="67"/>
      <c r="D326" s="67"/>
      <c r="E326" s="58"/>
      <c r="F326" s="75"/>
      <c r="G326" s="58"/>
      <c r="H326" s="58"/>
      <c r="I326" s="58"/>
      <c r="J326" s="55"/>
      <c r="K326" s="55"/>
      <c r="L326" s="55"/>
    </row>
    <row r="327" spans="1:12" s="16" customFormat="1">
      <c r="A327" s="116"/>
      <c r="B327" s="76"/>
      <c r="C327" s="76"/>
      <c r="D327" s="76"/>
      <c r="E327" s="76"/>
      <c r="F327" s="77"/>
      <c r="G327" s="76"/>
      <c r="H327" s="76"/>
      <c r="I327" s="76"/>
      <c r="J327" s="54"/>
      <c r="K327" s="54"/>
      <c r="L327" s="54"/>
    </row>
    <row r="328" spans="1:12" s="11" customFormat="1">
      <c r="A328" s="116"/>
      <c r="B328" s="71"/>
      <c r="C328" s="67"/>
      <c r="D328" s="67"/>
      <c r="E328" s="58"/>
      <c r="F328" s="75"/>
      <c r="G328" s="58"/>
      <c r="H328" s="58"/>
      <c r="I328" s="58"/>
      <c r="J328" s="55"/>
      <c r="K328" s="55"/>
      <c r="L328" s="55"/>
    </row>
    <row r="329" spans="1:12" s="11" customFormat="1">
      <c r="A329" s="116"/>
      <c r="B329" s="71"/>
      <c r="C329" s="67"/>
      <c r="D329" s="67"/>
      <c r="E329" s="58"/>
      <c r="F329" s="75"/>
      <c r="G329" s="58"/>
      <c r="H329" s="58"/>
      <c r="I329" s="58"/>
      <c r="J329" s="55"/>
      <c r="K329" s="55"/>
      <c r="L329" s="55"/>
    </row>
    <row r="330" spans="1:12" s="11" customFormat="1">
      <c r="A330" s="116"/>
      <c r="B330" s="71"/>
      <c r="C330" s="67"/>
      <c r="D330" s="67"/>
      <c r="E330" s="58"/>
      <c r="F330" s="75"/>
      <c r="G330" s="58"/>
      <c r="H330" s="58"/>
      <c r="I330" s="58"/>
      <c r="J330" s="55"/>
      <c r="K330" s="55"/>
      <c r="L330" s="55"/>
    </row>
    <row r="331" spans="1:12" s="11" customFormat="1">
      <c r="A331" s="116"/>
      <c r="B331" s="71"/>
      <c r="C331" s="67"/>
      <c r="D331" s="67"/>
      <c r="E331" s="58"/>
      <c r="F331" s="75"/>
      <c r="G331" s="58"/>
      <c r="H331" s="58"/>
      <c r="I331" s="58"/>
      <c r="J331" s="55"/>
      <c r="K331" s="55"/>
      <c r="L331" s="55"/>
    </row>
    <row r="332" spans="1:12" s="11" customFormat="1">
      <c r="A332" s="116"/>
      <c r="B332" s="71"/>
      <c r="C332" s="67"/>
      <c r="D332" s="67"/>
      <c r="E332" s="58"/>
      <c r="F332" s="75"/>
      <c r="G332" s="58"/>
      <c r="H332" s="58"/>
      <c r="I332" s="58"/>
      <c r="J332" s="55"/>
      <c r="K332" s="55"/>
      <c r="L332" s="55"/>
    </row>
    <row r="333" spans="1:12" s="11" customFormat="1">
      <c r="A333" s="116"/>
      <c r="B333" s="71"/>
      <c r="C333" s="67"/>
      <c r="D333" s="67"/>
      <c r="E333" s="58"/>
      <c r="F333" s="75"/>
      <c r="G333" s="58"/>
      <c r="H333" s="58"/>
      <c r="I333" s="58"/>
      <c r="J333" s="55"/>
      <c r="K333" s="55"/>
      <c r="L333" s="55"/>
    </row>
    <row r="334" spans="1:12" s="11" customFormat="1">
      <c r="A334" s="116"/>
      <c r="B334" s="71"/>
      <c r="C334" s="67"/>
      <c r="D334" s="67"/>
      <c r="E334" s="58"/>
      <c r="F334" s="75"/>
      <c r="G334" s="58"/>
      <c r="H334" s="58"/>
      <c r="I334" s="58"/>
      <c r="J334" s="55"/>
      <c r="K334" s="55"/>
      <c r="L334" s="55"/>
    </row>
    <row r="335" spans="1:12" s="11" customFormat="1">
      <c r="A335" s="116"/>
      <c r="B335" s="71"/>
      <c r="C335" s="67"/>
      <c r="D335" s="67"/>
      <c r="E335" s="58"/>
      <c r="F335" s="75"/>
      <c r="G335" s="58"/>
      <c r="H335" s="58"/>
      <c r="I335" s="58"/>
      <c r="J335" s="55"/>
      <c r="K335" s="55"/>
      <c r="L335" s="55"/>
    </row>
    <row r="336" spans="1:12" s="11" customFormat="1">
      <c r="A336" s="116"/>
      <c r="B336" s="71"/>
      <c r="C336" s="67"/>
      <c r="D336" s="67"/>
      <c r="E336" s="73"/>
      <c r="F336" s="75"/>
      <c r="G336" s="58"/>
      <c r="H336" s="58"/>
      <c r="I336" s="58"/>
      <c r="J336" s="55"/>
      <c r="K336" s="55"/>
      <c r="L336" s="55"/>
    </row>
    <row r="337" spans="1:12" s="11" customFormat="1">
      <c r="A337" s="116"/>
      <c r="B337" s="71"/>
      <c r="C337" s="67"/>
      <c r="D337" s="67"/>
      <c r="E337" s="58"/>
      <c r="F337" s="75"/>
      <c r="G337" s="58"/>
      <c r="H337" s="58"/>
      <c r="I337" s="58"/>
      <c r="J337" s="55"/>
      <c r="K337" s="55"/>
      <c r="L337" s="55"/>
    </row>
    <row r="338" spans="1:12" s="11" customFormat="1">
      <c r="A338" s="116"/>
      <c r="B338" s="71"/>
      <c r="C338" s="67"/>
      <c r="D338" s="67"/>
      <c r="E338" s="58"/>
      <c r="F338" s="75"/>
      <c r="G338" s="58"/>
      <c r="H338" s="58"/>
      <c r="I338" s="58"/>
      <c r="J338" s="55"/>
      <c r="K338" s="55"/>
      <c r="L338" s="55"/>
    </row>
    <row r="339" spans="1:12" s="11" customFormat="1">
      <c r="A339" s="116"/>
      <c r="B339" s="71"/>
      <c r="C339" s="67"/>
      <c r="D339" s="67"/>
      <c r="E339" s="58"/>
      <c r="F339" s="75"/>
      <c r="G339" s="58"/>
      <c r="H339" s="58"/>
      <c r="I339" s="58"/>
      <c r="J339" s="55"/>
      <c r="K339" s="55"/>
      <c r="L339" s="55"/>
    </row>
    <row r="340" spans="1:12" s="11" customFormat="1">
      <c r="A340" s="116"/>
      <c r="B340" s="74"/>
      <c r="C340" s="67"/>
      <c r="D340" s="67"/>
      <c r="E340" s="67"/>
      <c r="F340" s="75"/>
      <c r="G340" s="67"/>
      <c r="H340" s="67"/>
      <c r="I340" s="67"/>
      <c r="J340" s="55"/>
      <c r="K340" s="55"/>
      <c r="L340" s="55"/>
    </row>
    <row r="341" spans="1:12" s="11" customFormat="1">
      <c r="A341" s="116"/>
      <c r="B341" s="71"/>
      <c r="C341" s="67"/>
      <c r="D341" s="67"/>
      <c r="E341" s="58"/>
      <c r="F341" s="75"/>
      <c r="G341" s="58"/>
      <c r="H341" s="58"/>
      <c r="I341" s="58"/>
      <c r="J341" s="55"/>
      <c r="K341" s="55"/>
      <c r="L341" s="55"/>
    </row>
    <row r="342" spans="1:12" s="11" customFormat="1">
      <c r="A342" s="116"/>
      <c r="B342" s="71"/>
      <c r="C342" s="67"/>
      <c r="D342" s="67"/>
      <c r="E342" s="58"/>
      <c r="F342" s="75"/>
      <c r="G342" s="58"/>
      <c r="H342" s="58"/>
      <c r="I342" s="58"/>
      <c r="J342" s="55"/>
      <c r="K342" s="55"/>
      <c r="L342" s="55"/>
    </row>
    <row r="343" spans="1:12" s="11" customFormat="1">
      <c r="A343" s="116"/>
      <c r="B343" s="71"/>
      <c r="C343" s="67"/>
      <c r="D343" s="67"/>
      <c r="E343" s="58"/>
      <c r="F343" s="75"/>
      <c r="G343" s="58"/>
      <c r="H343" s="58"/>
      <c r="I343" s="58"/>
      <c r="J343" s="55"/>
      <c r="K343" s="55"/>
      <c r="L343" s="55"/>
    </row>
    <row r="344" spans="1:12" s="16" customFormat="1">
      <c r="A344" s="116"/>
      <c r="B344" s="76"/>
      <c r="C344" s="76"/>
      <c r="D344" s="76"/>
      <c r="E344" s="76"/>
      <c r="F344" s="77"/>
      <c r="G344" s="76"/>
      <c r="H344" s="76"/>
      <c r="I344" s="76"/>
      <c r="J344" s="54"/>
      <c r="K344" s="54"/>
      <c r="L344" s="54"/>
    </row>
    <row r="345" spans="1:12" s="11" customFormat="1">
      <c r="A345" s="116"/>
      <c r="B345" s="71"/>
      <c r="C345" s="67"/>
      <c r="D345" s="67"/>
      <c r="E345" s="58"/>
      <c r="F345" s="75"/>
      <c r="G345" s="58"/>
      <c r="H345" s="58"/>
      <c r="I345" s="58"/>
      <c r="J345" s="55"/>
      <c r="K345" s="55"/>
      <c r="L345" s="55"/>
    </row>
    <row r="346" spans="1:12" s="11" customFormat="1">
      <c r="A346" s="116"/>
      <c r="B346" s="71"/>
      <c r="C346" s="67"/>
      <c r="D346" s="67"/>
      <c r="E346" s="58"/>
      <c r="F346" s="75"/>
      <c r="G346" s="58"/>
      <c r="H346" s="58"/>
      <c r="I346" s="58"/>
      <c r="J346" s="55"/>
      <c r="K346" s="55"/>
      <c r="L346" s="55"/>
    </row>
    <row r="347" spans="1:12" s="11" customFormat="1">
      <c r="A347" s="116"/>
      <c r="B347" s="71"/>
      <c r="C347" s="67"/>
      <c r="D347" s="67"/>
      <c r="E347" s="58"/>
      <c r="F347" s="75"/>
      <c r="G347" s="58"/>
      <c r="H347" s="58"/>
      <c r="I347" s="58"/>
      <c r="J347" s="55"/>
      <c r="K347" s="55"/>
      <c r="L347" s="55"/>
    </row>
    <row r="348" spans="1:12" s="11" customFormat="1">
      <c r="A348" s="116"/>
      <c r="B348" s="71"/>
      <c r="C348" s="67"/>
      <c r="D348" s="67"/>
      <c r="E348" s="58"/>
      <c r="F348" s="75"/>
      <c r="G348" s="58"/>
      <c r="H348" s="58"/>
      <c r="I348" s="58"/>
      <c r="J348" s="55"/>
      <c r="K348" s="55"/>
      <c r="L348" s="55"/>
    </row>
    <row r="349" spans="1:12" s="11" customFormat="1">
      <c r="A349" s="116"/>
      <c r="B349" s="71"/>
      <c r="C349" s="67"/>
      <c r="D349" s="67"/>
      <c r="E349" s="58"/>
      <c r="F349" s="75"/>
      <c r="G349" s="58"/>
      <c r="H349" s="58"/>
      <c r="I349" s="58"/>
      <c r="J349" s="55"/>
      <c r="K349" s="55"/>
      <c r="L349" s="55"/>
    </row>
    <row r="350" spans="1:12" s="11" customFormat="1">
      <c r="A350" s="116"/>
      <c r="B350" s="71"/>
      <c r="C350" s="67"/>
      <c r="D350" s="67"/>
      <c r="E350" s="58"/>
      <c r="F350" s="75"/>
      <c r="G350" s="58"/>
      <c r="H350" s="58"/>
      <c r="I350" s="58"/>
      <c r="J350" s="55"/>
      <c r="K350" s="55"/>
      <c r="L350" s="55"/>
    </row>
    <row r="351" spans="1:12" s="11" customFormat="1">
      <c r="A351" s="116"/>
      <c r="B351" s="71"/>
      <c r="C351" s="67"/>
      <c r="D351" s="67"/>
      <c r="E351" s="58"/>
      <c r="F351" s="75"/>
      <c r="G351" s="58"/>
      <c r="H351" s="58"/>
      <c r="I351" s="58"/>
      <c r="J351" s="55"/>
      <c r="K351" s="55"/>
      <c r="L351" s="55"/>
    </row>
    <row r="352" spans="1:12" s="11" customFormat="1">
      <c r="A352" s="116"/>
      <c r="B352" s="71"/>
      <c r="C352" s="67"/>
      <c r="D352" s="67"/>
      <c r="E352" s="58"/>
      <c r="F352" s="75"/>
      <c r="G352" s="58"/>
      <c r="H352" s="58"/>
      <c r="I352" s="58"/>
      <c r="J352" s="55"/>
      <c r="K352" s="55"/>
      <c r="L352" s="55"/>
    </row>
    <row r="353" spans="1:12" s="11" customFormat="1">
      <c r="A353" s="116"/>
      <c r="B353" s="71"/>
      <c r="C353" s="67"/>
      <c r="D353" s="67"/>
      <c r="E353" s="73"/>
      <c r="F353" s="75"/>
      <c r="G353" s="58"/>
      <c r="H353" s="58"/>
      <c r="I353" s="58"/>
      <c r="J353" s="55"/>
      <c r="K353" s="55"/>
      <c r="L353" s="55"/>
    </row>
    <row r="354" spans="1:12" s="11" customFormat="1">
      <c r="A354" s="116"/>
      <c r="B354" s="71"/>
      <c r="C354" s="67"/>
      <c r="D354" s="67"/>
      <c r="E354" s="58"/>
      <c r="F354" s="75"/>
      <c r="G354" s="58"/>
      <c r="H354" s="58"/>
      <c r="I354" s="58"/>
      <c r="J354" s="55"/>
      <c r="K354" s="55"/>
      <c r="L354" s="55"/>
    </row>
    <row r="355" spans="1:12" s="11" customFormat="1">
      <c r="A355" s="116"/>
      <c r="B355" s="71"/>
      <c r="C355" s="67"/>
      <c r="D355" s="67"/>
      <c r="E355" s="58"/>
      <c r="F355" s="75"/>
      <c r="G355" s="58"/>
      <c r="H355" s="58"/>
      <c r="I355" s="58"/>
      <c r="J355" s="55"/>
      <c r="K355" s="55"/>
      <c r="L355" s="55"/>
    </row>
    <row r="356" spans="1:12" s="11" customFormat="1">
      <c r="A356" s="116"/>
      <c r="B356" s="71"/>
      <c r="C356" s="67"/>
      <c r="D356" s="67"/>
      <c r="E356" s="58"/>
      <c r="F356" s="75"/>
      <c r="G356" s="58"/>
      <c r="H356" s="58"/>
      <c r="I356" s="58"/>
      <c r="J356" s="55"/>
      <c r="K356" s="55"/>
      <c r="L356" s="55"/>
    </row>
    <row r="357" spans="1:12" s="11" customFormat="1">
      <c r="A357" s="116"/>
      <c r="B357" s="71"/>
      <c r="C357" s="67"/>
      <c r="D357" s="67"/>
      <c r="E357" s="58"/>
      <c r="F357" s="75"/>
      <c r="G357" s="58"/>
      <c r="H357" s="58"/>
      <c r="I357" s="58"/>
      <c r="J357" s="55"/>
      <c r="K357" s="55"/>
      <c r="L357" s="55"/>
    </row>
    <row r="358" spans="1:12" s="11" customFormat="1">
      <c r="A358" s="116"/>
      <c r="B358" s="71"/>
      <c r="C358" s="67"/>
      <c r="D358" s="67"/>
      <c r="E358" s="58"/>
      <c r="F358" s="75"/>
      <c r="G358" s="58"/>
      <c r="H358" s="58"/>
      <c r="I358" s="58"/>
      <c r="J358" s="55"/>
      <c r="K358" s="55"/>
      <c r="L358" s="55"/>
    </row>
    <row r="359" spans="1:12" s="11" customFormat="1">
      <c r="A359" s="116"/>
      <c r="B359" s="71"/>
      <c r="C359" s="67"/>
      <c r="D359" s="67"/>
      <c r="E359" s="58"/>
      <c r="F359" s="75"/>
      <c r="G359" s="58"/>
      <c r="H359" s="58"/>
      <c r="I359" s="58"/>
      <c r="J359" s="55"/>
      <c r="K359" s="55"/>
      <c r="L359" s="55"/>
    </row>
    <row r="360" spans="1:12" s="11" customFormat="1">
      <c r="A360" s="116"/>
      <c r="B360" s="71"/>
      <c r="C360" s="67"/>
      <c r="D360" s="67"/>
      <c r="E360" s="58"/>
      <c r="F360" s="75"/>
      <c r="G360" s="58"/>
      <c r="H360" s="58"/>
      <c r="I360" s="58"/>
      <c r="J360" s="55"/>
      <c r="K360" s="55"/>
      <c r="L360" s="55"/>
    </row>
    <row r="361" spans="1:12" s="16" customFormat="1">
      <c r="A361" s="116"/>
      <c r="B361" s="76"/>
      <c r="C361" s="76"/>
      <c r="D361" s="76"/>
      <c r="E361" s="76"/>
      <c r="F361" s="77"/>
      <c r="G361" s="76"/>
      <c r="H361" s="76"/>
      <c r="I361" s="76"/>
      <c r="J361" s="54"/>
      <c r="K361" s="54"/>
      <c r="L361" s="54"/>
    </row>
    <row r="362" spans="1:12" s="11" customFormat="1">
      <c r="A362" s="116"/>
      <c r="B362" s="71"/>
      <c r="C362" s="67"/>
      <c r="D362" s="67"/>
      <c r="E362" s="58"/>
      <c r="F362" s="75"/>
      <c r="G362" s="58"/>
      <c r="H362" s="58"/>
      <c r="I362" s="58"/>
      <c r="J362" s="55"/>
      <c r="K362" s="55"/>
      <c r="L362" s="55"/>
    </row>
    <row r="363" spans="1:12" s="11" customFormat="1">
      <c r="A363" s="116"/>
      <c r="B363" s="71"/>
      <c r="C363" s="67"/>
      <c r="D363" s="67"/>
      <c r="E363" s="58"/>
      <c r="F363" s="75"/>
      <c r="G363" s="58"/>
      <c r="H363" s="58"/>
      <c r="I363" s="58"/>
      <c r="J363" s="55"/>
      <c r="K363" s="55"/>
      <c r="L363" s="55"/>
    </row>
    <row r="364" spans="1:12" s="11" customFormat="1">
      <c r="A364" s="116"/>
      <c r="B364" s="71"/>
      <c r="C364" s="67"/>
      <c r="D364" s="67"/>
      <c r="E364" s="58"/>
      <c r="F364" s="75"/>
      <c r="G364" s="58"/>
      <c r="H364" s="58"/>
      <c r="I364" s="58"/>
      <c r="J364" s="55"/>
      <c r="K364" s="55"/>
      <c r="L364" s="55"/>
    </row>
    <row r="365" spans="1:12" s="11" customFormat="1">
      <c r="A365" s="116"/>
      <c r="B365" s="71"/>
      <c r="C365" s="67"/>
      <c r="D365" s="67"/>
      <c r="E365" s="58"/>
      <c r="F365" s="75"/>
      <c r="G365" s="58"/>
      <c r="H365" s="58"/>
      <c r="I365" s="58"/>
      <c r="J365" s="55"/>
      <c r="K365" s="55"/>
      <c r="L365" s="55"/>
    </row>
    <row r="366" spans="1:12" s="11" customFormat="1">
      <c r="A366" s="116"/>
      <c r="B366" s="71"/>
      <c r="C366" s="67"/>
      <c r="D366" s="67"/>
      <c r="E366" s="58"/>
      <c r="F366" s="75"/>
      <c r="G366" s="58"/>
      <c r="H366" s="58"/>
      <c r="I366" s="58"/>
      <c r="J366" s="55"/>
      <c r="K366" s="55"/>
      <c r="L366" s="55"/>
    </row>
    <row r="367" spans="1:12" s="11" customFormat="1">
      <c r="A367" s="116"/>
      <c r="B367" s="71"/>
      <c r="C367" s="67"/>
      <c r="D367" s="67"/>
      <c r="E367" s="58"/>
      <c r="F367" s="75"/>
      <c r="G367" s="58"/>
      <c r="H367" s="58"/>
      <c r="I367" s="58"/>
      <c r="J367" s="55"/>
      <c r="K367" s="55"/>
      <c r="L367" s="55"/>
    </row>
    <row r="368" spans="1:12" s="11" customFormat="1">
      <c r="A368" s="116"/>
      <c r="B368" s="71"/>
      <c r="C368" s="67"/>
      <c r="D368" s="67"/>
      <c r="E368" s="58"/>
      <c r="F368" s="75"/>
      <c r="G368" s="58"/>
      <c r="H368" s="58"/>
      <c r="I368" s="58"/>
      <c r="J368" s="55"/>
      <c r="K368" s="55"/>
      <c r="L368" s="55"/>
    </row>
    <row r="369" spans="1:12" s="11" customFormat="1">
      <c r="A369" s="116"/>
      <c r="B369" s="71"/>
      <c r="C369" s="67"/>
      <c r="D369" s="67"/>
      <c r="E369" s="58"/>
      <c r="F369" s="75"/>
      <c r="G369" s="58"/>
      <c r="H369" s="58"/>
      <c r="I369" s="58"/>
      <c r="J369" s="55"/>
      <c r="K369" s="55"/>
      <c r="L369" s="55"/>
    </row>
    <row r="370" spans="1:12" s="11" customFormat="1">
      <c r="A370" s="116"/>
      <c r="B370" s="71"/>
      <c r="C370" s="67"/>
      <c r="D370" s="67"/>
      <c r="E370" s="73"/>
      <c r="F370" s="75"/>
      <c r="G370" s="58"/>
      <c r="H370" s="58"/>
      <c r="I370" s="58"/>
      <c r="J370" s="55"/>
      <c r="K370" s="55"/>
      <c r="L370" s="55"/>
    </row>
    <row r="371" spans="1:12" s="11" customFormat="1">
      <c r="A371" s="116"/>
      <c r="B371" s="71"/>
      <c r="C371" s="67"/>
      <c r="D371" s="67"/>
      <c r="E371" s="58"/>
      <c r="F371" s="75"/>
      <c r="G371" s="58"/>
      <c r="H371" s="58"/>
      <c r="I371" s="58"/>
      <c r="J371" s="55"/>
      <c r="K371" s="55"/>
      <c r="L371" s="55"/>
    </row>
    <row r="372" spans="1:12" s="11" customFormat="1">
      <c r="A372" s="116"/>
      <c r="B372" s="71"/>
      <c r="C372" s="67"/>
      <c r="D372" s="67"/>
      <c r="E372" s="58"/>
      <c r="F372" s="75"/>
      <c r="G372" s="58"/>
      <c r="H372" s="58"/>
      <c r="I372" s="58"/>
      <c r="J372" s="55"/>
      <c r="K372" s="55"/>
      <c r="L372" s="55"/>
    </row>
    <row r="373" spans="1:12" s="11" customFormat="1">
      <c r="A373" s="116"/>
      <c r="B373" s="71"/>
      <c r="C373" s="67"/>
      <c r="D373" s="67"/>
      <c r="E373" s="58"/>
      <c r="F373" s="75"/>
      <c r="G373" s="58"/>
      <c r="H373" s="58"/>
      <c r="I373" s="58"/>
      <c r="J373" s="55"/>
      <c r="K373" s="55"/>
      <c r="L373" s="55"/>
    </row>
    <row r="374" spans="1:12" s="11" customFormat="1">
      <c r="A374" s="116"/>
      <c r="B374" s="71"/>
      <c r="C374" s="67"/>
      <c r="D374" s="67"/>
      <c r="E374" s="58"/>
      <c r="F374" s="75"/>
      <c r="G374" s="58"/>
      <c r="H374" s="58"/>
      <c r="I374" s="58"/>
      <c r="J374" s="55"/>
      <c r="K374" s="55"/>
      <c r="L374" s="55"/>
    </row>
    <row r="375" spans="1:12" s="11" customFormat="1">
      <c r="A375" s="116"/>
      <c r="B375" s="71"/>
      <c r="C375" s="67"/>
      <c r="D375" s="67"/>
      <c r="E375" s="58"/>
      <c r="F375" s="75"/>
      <c r="G375" s="58"/>
      <c r="H375" s="58"/>
      <c r="I375" s="58"/>
      <c r="J375" s="55"/>
      <c r="K375" s="55"/>
      <c r="L375" s="55"/>
    </row>
    <row r="376" spans="1:12" s="11" customFormat="1">
      <c r="A376" s="116"/>
      <c r="B376" s="71"/>
      <c r="C376" s="67"/>
      <c r="D376" s="67"/>
      <c r="E376" s="58"/>
      <c r="F376" s="75"/>
      <c r="G376" s="58"/>
      <c r="H376" s="58"/>
      <c r="I376" s="58"/>
      <c r="J376" s="55"/>
      <c r="K376" s="55"/>
      <c r="L376" s="55"/>
    </row>
    <row r="377" spans="1:12" s="11" customFormat="1">
      <c r="A377" s="116"/>
      <c r="B377" s="71"/>
      <c r="C377" s="67"/>
      <c r="D377" s="67"/>
      <c r="E377" s="58"/>
      <c r="F377" s="75"/>
      <c r="G377" s="58"/>
      <c r="H377" s="58"/>
      <c r="I377" s="58"/>
      <c r="J377" s="55"/>
      <c r="K377" s="55"/>
      <c r="L377" s="55"/>
    </row>
    <row r="378" spans="1:12" s="16" customFormat="1">
      <c r="A378" s="116"/>
      <c r="B378" s="76"/>
      <c r="C378" s="76"/>
      <c r="D378" s="76"/>
      <c r="E378" s="76"/>
      <c r="F378" s="77"/>
      <c r="G378" s="76"/>
      <c r="H378" s="76"/>
      <c r="I378" s="76"/>
      <c r="J378" s="54"/>
      <c r="K378" s="54"/>
      <c r="L378" s="54"/>
    </row>
    <row r="379" spans="1:12" s="11" customFormat="1">
      <c r="A379" s="116"/>
      <c r="B379" s="71"/>
      <c r="C379" s="67"/>
      <c r="D379" s="67"/>
      <c r="E379" s="58"/>
      <c r="F379" s="75"/>
      <c r="G379" s="58"/>
      <c r="H379" s="58"/>
      <c r="I379" s="58"/>
      <c r="J379" s="55"/>
      <c r="K379" s="55"/>
      <c r="L379" s="55"/>
    </row>
    <row r="380" spans="1:12" s="11" customFormat="1">
      <c r="A380" s="116"/>
      <c r="B380" s="71"/>
      <c r="C380" s="67"/>
      <c r="D380" s="67"/>
      <c r="E380" s="58"/>
      <c r="F380" s="75"/>
      <c r="G380" s="58"/>
      <c r="H380" s="58"/>
      <c r="I380" s="58"/>
      <c r="J380" s="55"/>
      <c r="K380" s="55"/>
      <c r="L380" s="55"/>
    </row>
    <row r="381" spans="1:12" s="11" customFormat="1">
      <c r="A381" s="116"/>
      <c r="B381" s="71"/>
      <c r="C381" s="67"/>
      <c r="D381" s="67"/>
      <c r="E381" s="58"/>
      <c r="F381" s="75"/>
      <c r="G381" s="58"/>
      <c r="H381" s="58"/>
      <c r="I381" s="58"/>
      <c r="J381" s="55"/>
      <c r="K381" s="55"/>
      <c r="L381" s="55"/>
    </row>
    <row r="382" spans="1:12" s="11" customFormat="1">
      <c r="A382" s="116"/>
      <c r="B382" s="71"/>
      <c r="C382" s="67"/>
      <c r="D382" s="67"/>
      <c r="E382" s="58"/>
      <c r="F382" s="75"/>
      <c r="G382" s="58"/>
      <c r="H382" s="58"/>
      <c r="I382" s="58"/>
      <c r="J382" s="55"/>
      <c r="K382" s="55"/>
      <c r="L382" s="55"/>
    </row>
    <row r="383" spans="1:12" s="11" customFormat="1">
      <c r="A383" s="116"/>
      <c r="B383" s="71"/>
      <c r="C383" s="67"/>
      <c r="D383" s="67"/>
      <c r="E383" s="58"/>
      <c r="F383" s="75"/>
      <c r="G383" s="58"/>
      <c r="H383" s="58"/>
      <c r="I383" s="58"/>
      <c r="J383" s="55"/>
      <c r="K383" s="55"/>
      <c r="L383" s="55"/>
    </row>
    <row r="384" spans="1:12" s="11" customFormat="1">
      <c r="A384" s="116"/>
      <c r="B384" s="71"/>
      <c r="C384" s="67"/>
      <c r="D384" s="67"/>
      <c r="E384" s="58"/>
      <c r="F384" s="75"/>
      <c r="G384" s="58"/>
      <c r="H384" s="58"/>
      <c r="I384" s="58"/>
      <c r="J384" s="55"/>
      <c r="K384" s="55"/>
      <c r="L384" s="55"/>
    </row>
    <row r="385" spans="1:12" s="11" customFormat="1">
      <c r="A385" s="116"/>
      <c r="B385" s="71"/>
      <c r="C385" s="67"/>
      <c r="D385" s="67"/>
      <c r="E385" s="58"/>
      <c r="F385" s="75"/>
      <c r="G385" s="58"/>
      <c r="H385" s="58"/>
      <c r="I385" s="58"/>
      <c r="J385" s="55"/>
      <c r="K385" s="55"/>
      <c r="L385" s="55"/>
    </row>
    <row r="386" spans="1:12" s="11" customFormat="1">
      <c r="A386" s="116"/>
      <c r="B386" s="71"/>
      <c r="C386" s="67"/>
      <c r="D386" s="67"/>
      <c r="E386" s="58"/>
      <c r="F386" s="75"/>
      <c r="G386" s="58"/>
      <c r="H386" s="58"/>
      <c r="I386" s="58"/>
      <c r="J386" s="55"/>
      <c r="K386" s="55"/>
      <c r="L386" s="55"/>
    </row>
    <row r="387" spans="1:12" s="11" customFormat="1">
      <c r="A387" s="116"/>
      <c r="B387" s="71"/>
      <c r="C387" s="67"/>
      <c r="D387" s="67"/>
      <c r="E387" s="73"/>
      <c r="F387" s="75"/>
      <c r="G387" s="58"/>
      <c r="H387" s="58"/>
      <c r="I387" s="58"/>
      <c r="J387" s="55"/>
      <c r="K387" s="55"/>
      <c r="L387" s="55"/>
    </row>
    <row r="388" spans="1:12" s="11" customFormat="1">
      <c r="A388" s="116"/>
      <c r="B388" s="71"/>
      <c r="C388" s="67"/>
      <c r="D388" s="67"/>
      <c r="E388" s="58"/>
      <c r="F388" s="75"/>
      <c r="G388" s="58"/>
      <c r="H388" s="58"/>
      <c r="I388" s="58"/>
      <c r="J388" s="55"/>
      <c r="K388" s="55"/>
      <c r="L388" s="55"/>
    </row>
    <row r="389" spans="1:12" s="11" customFormat="1">
      <c r="A389" s="116"/>
      <c r="B389" s="71"/>
      <c r="C389" s="67"/>
      <c r="D389" s="67"/>
      <c r="E389" s="58"/>
      <c r="F389" s="75"/>
      <c r="G389" s="58"/>
      <c r="H389" s="58"/>
      <c r="I389" s="58"/>
      <c r="J389" s="55"/>
      <c r="K389" s="55"/>
      <c r="L389" s="55"/>
    </row>
    <row r="390" spans="1:12" s="11" customFormat="1">
      <c r="A390" s="116"/>
      <c r="B390" s="74"/>
      <c r="C390" s="67"/>
      <c r="D390" s="67"/>
      <c r="E390" s="67"/>
      <c r="F390" s="75"/>
      <c r="G390" s="67"/>
      <c r="H390" s="67"/>
      <c r="I390" s="67"/>
      <c r="J390" s="55"/>
      <c r="K390" s="55"/>
      <c r="L390" s="55"/>
    </row>
    <row r="391" spans="1:12" s="11" customFormat="1">
      <c r="A391" s="116"/>
      <c r="B391" s="74"/>
      <c r="C391" s="67"/>
      <c r="D391" s="67"/>
      <c r="E391" s="67"/>
      <c r="F391" s="75"/>
      <c r="G391" s="67"/>
      <c r="H391" s="67"/>
      <c r="I391" s="67"/>
      <c r="J391" s="55"/>
      <c r="K391" s="55"/>
      <c r="L391" s="55"/>
    </row>
    <row r="392" spans="1:12" s="11" customFormat="1">
      <c r="A392" s="116"/>
      <c r="B392" s="74"/>
      <c r="C392" s="67"/>
      <c r="D392" s="67"/>
      <c r="E392" s="67"/>
      <c r="F392" s="75"/>
      <c r="G392" s="67"/>
      <c r="H392" s="67"/>
      <c r="I392" s="67"/>
      <c r="J392" s="55"/>
      <c r="K392" s="55"/>
      <c r="L392" s="55"/>
    </row>
    <row r="393" spans="1:12" s="11" customFormat="1">
      <c r="A393" s="116"/>
      <c r="B393" s="71"/>
      <c r="C393" s="67"/>
      <c r="D393" s="67"/>
      <c r="E393" s="58"/>
      <c r="F393" s="75"/>
      <c r="G393" s="58"/>
      <c r="H393" s="58"/>
      <c r="I393" s="58"/>
      <c r="J393" s="55"/>
      <c r="K393" s="55"/>
      <c r="L393" s="55"/>
    </row>
    <row r="394" spans="1:12" s="11" customFormat="1">
      <c r="A394" s="116"/>
      <c r="B394" s="71"/>
      <c r="C394" s="67"/>
      <c r="D394" s="67"/>
      <c r="E394" s="58"/>
      <c r="F394" s="75"/>
      <c r="G394" s="58"/>
      <c r="H394" s="58"/>
      <c r="I394" s="58"/>
      <c r="J394" s="55"/>
      <c r="K394" s="55"/>
      <c r="L394" s="55"/>
    </row>
    <row r="395" spans="1:12" s="16" customFormat="1">
      <c r="A395" s="116"/>
      <c r="B395" s="76"/>
      <c r="C395" s="76"/>
      <c r="D395" s="76"/>
      <c r="E395" s="76"/>
      <c r="F395" s="77"/>
      <c r="G395" s="76"/>
      <c r="H395" s="76"/>
      <c r="I395" s="76"/>
      <c r="J395" s="54"/>
      <c r="K395" s="54"/>
      <c r="L395" s="54"/>
    </row>
    <row r="396" spans="1:12" s="11" customFormat="1">
      <c r="A396" s="116"/>
      <c r="B396" s="71"/>
      <c r="C396" s="67"/>
      <c r="D396" s="67"/>
      <c r="E396" s="58"/>
      <c r="F396" s="75"/>
      <c r="G396" s="58"/>
      <c r="H396" s="58"/>
      <c r="I396" s="58"/>
      <c r="J396" s="55"/>
      <c r="K396" s="55"/>
      <c r="L396" s="55"/>
    </row>
    <row r="397" spans="1:12" s="11" customFormat="1">
      <c r="A397" s="116"/>
      <c r="B397" s="71"/>
      <c r="C397" s="67"/>
      <c r="D397" s="67"/>
      <c r="E397" s="58"/>
      <c r="F397" s="75"/>
      <c r="G397" s="58"/>
      <c r="H397" s="58"/>
      <c r="I397" s="58"/>
      <c r="J397" s="55"/>
      <c r="K397" s="55"/>
      <c r="L397" s="55"/>
    </row>
    <row r="398" spans="1:12" s="11" customFormat="1">
      <c r="A398" s="116"/>
      <c r="B398" s="71"/>
      <c r="C398" s="67"/>
      <c r="D398" s="67"/>
      <c r="E398" s="58"/>
      <c r="F398" s="75"/>
      <c r="G398" s="58"/>
      <c r="H398" s="58"/>
      <c r="I398" s="58"/>
      <c r="J398" s="55"/>
      <c r="K398" s="55"/>
      <c r="L398" s="55"/>
    </row>
    <row r="399" spans="1:12" s="11" customFormat="1">
      <c r="A399" s="116"/>
      <c r="B399" s="71"/>
      <c r="C399" s="67"/>
      <c r="D399" s="67"/>
      <c r="E399" s="58"/>
      <c r="F399" s="75"/>
      <c r="G399" s="58"/>
      <c r="H399" s="58"/>
      <c r="I399" s="58"/>
      <c r="J399" s="55"/>
      <c r="K399" s="55"/>
      <c r="L399" s="55"/>
    </row>
    <row r="400" spans="1:12" s="11" customFormat="1">
      <c r="A400" s="116"/>
      <c r="B400" s="71"/>
      <c r="C400" s="67"/>
      <c r="D400" s="67"/>
      <c r="E400" s="58"/>
      <c r="F400" s="75"/>
      <c r="G400" s="58"/>
      <c r="H400" s="58"/>
      <c r="I400" s="58"/>
      <c r="J400" s="55"/>
      <c r="K400" s="55"/>
      <c r="L400" s="55"/>
    </row>
    <row r="401" spans="1:12" s="11" customFormat="1">
      <c r="A401" s="116"/>
      <c r="B401" s="71"/>
      <c r="C401" s="67"/>
      <c r="D401" s="67"/>
      <c r="E401" s="58"/>
      <c r="F401" s="75"/>
      <c r="G401" s="58"/>
      <c r="H401" s="58"/>
      <c r="I401" s="58"/>
      <c r="J401" s="55"/>
      <c r="K401" s="55"/>
      <c r="L401" s="55"/>
    </row>
    <row r="402" spans="1:12" s="11" customFormat="1">
      <c r="A402" s="116"/>
      <c r="B402" s="71"/>
      <c r="C402" s="67"/>
      <c r="D402" s="67"/>
      <c r="E402" s="58"/>
      <c r="F402" s="75"/>
      <c r="G402" s="58"/>
      <c r="H402" s="58"/>
      <c r="I402" s="58"/>
      <c r="J402" s="55"/>
      <c r="K402" s="55"/>
      <c r="L402" s="55"/>
    </row>
    <row r="403" spans="1:12" s="11" customFormat="1">
      <c r="A403" s="116"/>
      <c r="B403" s="71"/>
      <c r="C403" s="67"/>
      <c r="D403" s="67"/>
      <c r="E403" s="58"/>
      <c r="F403" s="75"/>
      <c r="G403" s="58"/>
      <c r="H403" s="58"/>
      <c r="I403" s="58"/>
      <c r="J403" s="55"/>
      <c r="K403" s="55"/>
      <c r="L403" s="55"/>
    </row>
    <row r="404" spans="1:12" s="11" customFormat="1">
      <c r="A404" s="116"/>
      <c r="B404" s="71"/>
      <c r="C404" s="67"/>
      <c r="D404" s="67"/>
      <c r="E404" s="73"/>
      <c r="F404" s="75"/>
      <c r="G404" s="58"/>
      <c r="H404" s="58"/>
      <c r="I404" s="58"/>
      <c r="J404" s="55"/>
      <c r="K404" s="55"/>
      <c r="L404" s="55"/>
    </row>
    <row r="405" spans="1:12" s="11" customFormat="1">
      <c r="A405" s="116"/>
      <c r="B405" s="71"/>
      <c r="C405" s="67"/>
      <c r="D405" s="67"/>
      <c r="E405" s="58"/>
      <c r="F405" s="75"/>
      <c r="G405" s="58"/>
      <c r="H405" s="58"/>
      <c r="I405" s="58"/>
      <c r="J405" s="55"/>
      <c r="K405" s="55"/>
      <c r="L405" s="55"/>
    </row>
    <row r="406" spans="1:12" s="11" customFormat="1">
      <c r="A406" s="116"/>
      <c r="B406" s="71"/>
      <c r="C406" s="67"/>
      <c r="D406" s="67"/>
      <c r="E406" s="58"/>
      <c r="F406" s="75"/>
      <c r="G406" s="58"/>
      <c r="H406" s="58"/>
      <c r="I406" s="58"/>
      <c r="J406" s="55"/>
      <c r="K406" s="55"/>
      <c r="L406" s="55"/>
    </row>
    <row r="407" spans="1:12" s="11" customFormat="1">
      <c r="A407" s="116"/>
      <c r="B407" s="71"/>
      <c r="C407" s="67"/>
      <c r="D407" s="67"/>
      <c r="E407" s="58"/>
      <c r="F407" s="75"/>
      <c r="G407" s="58"/>
      <c r="H407" s="58"/>
      <c r="I407" s="58"/>
      <c r="J407" s="55"/>
      <c r="K407" s="55"/>
      <c r="L407" s="55"/>
    </row>
    <row r="408" spans="1:12" s="11" customFormat="1">
      <c r="A408" s="116"/>
      <c r="B408" s="71"/>
      <c r="C408" s="67"/>
      <c r="D408" s="67"/>
      <c r="E408" s="58"/>
      <c r="F408" s="75"/>
      <c r="G408" s="58"/>
      <c r="H408" s="58"/>
      <c r="I408" s="58"/>
      <c r="J408" s="55"/>
      <c r="K408" s="55"/>
      <c r="L408" s="55"/>
    </row>
    <row r="409" spans="1:12" s="11" customFormat="1">
      <c r="A409" s="116"/>
      <c r="B409" s="71"/>
      <c r="C409" s="67"/>
      <c r="D409" s="67"/>
      <c r="E409" s="58"/>
      <c r="F409" s="75"/>
      <c r="G409" s="58"/>
      <c r="H409" s="58"/>
      <c r="I409" s="58"/>
      <c r="J409" s="55"/>
      <c r="K409" s="55"/>
      <c r="L409" s="55"/>
    </row>
    <row r="410" spans="1:12" s="11" customFormat="1">
      <c r="A410" s="116"/>
      <c r="B410" s="71"/>
      <c r="C410" s="67"/>
      <c r="D410" s="67"/>
      <c r="E410" s="58"/>
      <c r="F410" s="75"/>
      <c r="G410" s="58"/>
      <c r="H410" s="58"/>
      <c r="I410" s="58"/>
      <c r="J410" s="55"/>
      <c r="K410" s="55"/>
      <c r="L410" s="55"/>
    </row>
    <row r="411" spans="1:12" s="11" customFormat="1">
      <c r="A411" s="116"/>
      <c r="B411" s="71"/>
      <c r="C411" s="67"/>
      <c r="D411" s="67"/>
      <c r="E411" s="58"/>
      <c r="F411" s="75"/>
      <c r="G411" s="58"/>
      <c r="H411" s="58"/>
      <c r="I411" s="58"/>
      <c r="J411" s="55"/>
      <c r="K411" s="55"/>
      <c r="L411" s="55"/>
    </row>
    <row r="412" spans="1:12" s="16" customFormat="1">
      <c r="A412" s="116"/>
      <c r="B412" s="76"/>
      <c r="C412" s="76"/>
      <c r="D412" s="76"/>
      <c r="E412" s="76"/>
      <c r="F412" s="77"/>
      <c r="G412" s="76"/>
      <c r="H412" s="76"/>
      <c r="I412" s="76"/>
      <c r="J412" s="54"/>
      <c r="K412" s="54"/>
      <c r="L412" s="54"/>
    </row>
    <row r="413" spans="1:12" s="11" customFormat="1">
      <c r="A413" s="82"/>
      <c r="B413" s="83"/>
      <c r="C413" s="67"/>
      <c r="D413" s="67"/>
      <c r="E413" s="67"/>
      <c r="F413" s="75"/>
      <c r="G413" s="58"/>
      <c r="H413" s="58"/>
      <c r="I413" s="58"/>
      <c r="J413" s="55"/>
      <c r="K413" s="55"/>
      <c r="L413" s="55"/>
    </row>
    <row r="414" spans="1:12" s="11" customFormat="1">
      <c r="A414" s="82"/>
      <c r="B414" s="83"/>
      <c r="C414" s="67"/>
      <c r="D414" s="67"/>
      <c r="E414" s="67"/>
      <c r="F414" s="75"/>
      <c r="G414" s="58"/>
      <c r="H414" s="58"/>
      <c r="I414" s="58"/>
      <c r="J414" s="55"/>
      <c r="K414" s="55"/>
      <c r="L414" s="55"/>
    </row>
    <row r="415" spans="1:12" s="11" customFormat="1">
      <c r="A415" s="82"/>
      <c r="B415" s="83"/>
      <c r="C415" s="67"/>
      <c r="D415" s="67"/>
      <c r="E415" s="67"/>
      <c r="F415" s="75"/>
      <c r="G415" s="58"/>
      <c r="H415" s="58"/>
      <c r="I415" s="58"/>
      <c r="J415" s="55"/>
      <c r="K415" s="55"/>
      <c r="L415" s="55"/>
    </row>
    <row r="416" spans="1:12" s="11" customFormat="1">
      <c r="A416" s="82"/>
      <c r="B416" s="83"/>
      <c r="C416" s="67"/>
      <c r="D416" s="67"/>
      <c r="E416" s="67"/>
      <c r="F416" s="75"/>
      <c r="G416" s="58"/>
      <c r="H416" s="58"/>
      <c r="I416" s="58"/>
      <c r="J416" s="55"/>
      <c r="K416" s="55"/>
      <c r="L416" s="55"/>
    </row>
    <row r="417" spans="1:12">
      <c r="A417" s="82"/>
      <c r="B417" s="58"/>
      <c r="C417" s="58"/>
      <c r="D417" s="58"/>
      <c r="E417" s="58"/>
      <c r="F417" s="72"/>
      <c r="G417" s="58"/>
      <c r="H417" s="58"/>
      <c r="I417" s="58"/>
      <c r="J417" s="52"/>
      <c r="K417" s="52"/>
      <c r="L417" s="52"/>
    </row>
    <row r="418" spans="1:12">
      <c r="A418" s="82"/>
      <c r="B418" s="58"/>
      <c r="C418" s="58"/>
      <c r="D418" s="58"/>
      <c r="E418" s="58"/>
      <c r="F418" s="72"/>
      <c r="G418" s="58"/>
      <c r="H418" s="58"/>
      <c r="I418" s="58"/>
      <c r="J418" s="52"/>
      <c r="K418" s="52"/>
      <c r="L418" s="52"/>
    </row>
    <row r="419" spans="1:12">
      <c r="A419" s="82"/>
      <c r="B419" s="58"/>
      <c r="C419" s="58"/>
      <c r="D419" s="58"/>
      <c r="E419" s="58"/>
      <c r="F419" s="72"/>
      <c r="G419" s="58"/>
      <c r="H419" s="58"/>
      <c r="I419" s="58"/>
      <c r="J419" s="52"/>
      <c r="K419" s="52"/>
      <c r="L419" s="52"/>
    </row>
    <row r="420" spans="1:12">
      <c r="A420" s="82"/>
      <c r="B420" s="58"/>
      <c r="C420" s="58"/>
      <c r="D420" s="58"/>
      <c r="E420" s="58"/>
      <c r="F420" s="72"/>
      <c r="G420" s="58"/>
      <c r="H420" s="58"/>
      <c r="I420" s="58"/>
      <c r="J420" s="52"/>
      <c r="K420" s="52"/>
      <c r="L420" s="52"/>
    </row>
    <row r="421" spans="1:12">
      <c r="A421" s="82"/>
      <c r="B421" s="58"/>
      <c r="C421" s="58"/>
      <c r="D421" s="58"/>
      <c r="E421" s="58"/>
      <c r="F421" s="72"/>
      <c r="G421" s="58"/>
      <c r="H421" s="58"/>
      <c r="I421" s="58"/>
      <c r="J421" s="52"/>
      <c r="K421" s="52"/>
      <c r="L421" s="52"/>
    </row>
    <row r="422" spans="1:12">
      <c r="A422" s="82"/>
      <c r="B422" s="58"/>
      <c r="C422" s="58"/>
      <c r="D422" s="58"/>
      <c r="E422" s="58"/>
      <c r="F422" s="72"/>
      <c r="G422" s="58"/>
      <c r="H422" s="58"/>
      <c r="I422" s="58"/>
      <c r="J422" s="52"/>
      <c r="K422" s="52"/>
      <c r="L422" s="52"/>
    </row>
    <row r="423" spans="1:12">
      <c r="A423" s="82"/>
      <c r="B423" s="58"/>
      <c r="C423" s="58"/>
      <c r="D423" s="58"/>
      <c r="E423" s="58"/>
      <c r="F423" s="72"/>
      <c r="G423" s="58"/>
      <c r="H423" s="58"/>
      <c r="I423" s="58"/>
      <c r="J423" s="52"/>
      <c r="K423" s="52"/>
      <c r="L423" s="52"/>
    </row>
    <row r="424" spans="1:12">
      <c r="A424" s="82"/>
      <c r="B424" s="58"/>
      <c r="C424" s="58"/>
      <c r="D424" s="58"/>
      <c r="E424" s="58"/>
      <c r="F424" s="72"/>
      <c r="G424" s="58"/>
      <c r="H424" s="58"/>
      <c r="I424" s="58"/>
      <c r="J424" s="52"/>
      <c r="K424" s="52"/>
      <c r="L424" s="52"/>
    </row>
    <row r="425" spans="1:12">
      <c r="A425" s="82"/>
      <c r="B425" s="58"/>
      <c r="C425" s="58"/>
      <c r="D425" s="58"/>
      <c r="E425" s="58"/>
      <c r="F425" s="72"/>
      <c r="G425" s="58"/>
      <c r="H425" s="58"/>
      <c r="I425" s="58"/>
      <c r="J425" s="52"/>
      <c r="K425" s="52"/>
      <c r="L425" s="52"/>
    </row>
    <row r="426" spans="1:12">
      <c r="A426" s="82"/>
      <c r="B426" s="58"/>
      <c r="C426" s="58"/>
      <c r="D426" s="58"/>
      <c r="E426" s="58"/>
      <c r="F426" s="72"/>
      <c r="G426" s="58"/>
      <c r="H426" s="58"/>
      <c r="I426" s="58"/>
      <c r="J426" s="52"/>
      <c r="K426" s="52"/>
      <c r="L426" s="52"/>
    </row>
    <row r="427" spans="1:12">
      <c r="A427" s="82"/>
      <c r="B427" s="58"/>
      <c r="C427" s="58"/>
      <c r="D427" s="58"/>
      <c r="E427" s="58"/>
      <c r="F427" s="72"/>
      <c r="G427" s="58"/>
      <c r="H427" s="58"/>
      <c r="I427" s="58"/>
      <c r="J427" s="52"/>
      <c r="K427" s="52"/>
      <c r="L427" s="52"/>
    </row>
    <row r="428" spans="1:12">
      <c r="A428" s="82"/>
      <c r="B428" s="58"/>
      <c r="C428" s="58"/>
      <c r="D428" s="58"/>
      <c r="E428" s="58"/>
      <c r="F428" s="72"/>
      <c r="G428" s="58"/>
      <c r="H428" s="58"/>
      <c r="I428" s="58"/>
      <c r="J428" s="52"/>
      <c r="K428" s="52"/>
      <c r="L428" s="52"/>
    </row>
    <row r="429" spans="1:12">
      <c r="A429" s="82"/>
      <c r="B429" s="58"/>
      <c r="C429" s="58"/>
      <c r="D429" s="58"/>
      <c r="E429" s="58"/>
      <c r="F429" s="72"/>
      <c r="G429" s="58"/>
      <c r="H429" s="58"/>
      <c r="I429" s="58"/>
      <c r="J429" s="52"/>
      <c r="K429" s="52"/>
      <c r="L429" s="52"/>
    </row>
    <row r="430" spans="1:12">
      <c r="A430" s="82"/>
      <c r="B430" s="58"/>
      <c r="C430" s="58"/>
      <c r="D430" s="58"/>
      <c r="E430" s="58"/>
      <c r="F430" s="72"/>
      <c r="G430" s="58"/>
      <c r="H430" s="58"/>
      <c r="I430" s="58"/>
      <c r="J430" s="52"/>
      <c r="K430" s="52"/>
      <c r="L430" s="52"/>
    </row>
    <row r="431" spans="1:12">
      <c r="A431" s="82"/>
      <c r="B431" s="58"/>
      <c r="C431" s="58"/>
      <c r="D431" s="58"/>
      <c r="E431" s="58"/>
      <c r="F431" s="72"/>
      <c r="G431" s="58"/>
      <c r="H431" s="58"/>
      <c r="I431" s="58"/>
      <c r="J431" s="52"/>
      <c r="K431" s="52"/>
      <c r="L431" s="52"/>
    </row>
    <row r="432" spans="1:12">
      <c r="A432" s="82"/>
      <c r="B432" s="58"/>
      <c r="C432" s="58"/>
      <c r="D432" s="58"/>
      <c r="E432" s="58"/>
      <c r="F432" s="72"/>
      <c r="G432" s="58"/>
      <c r="H432" s="58"/>
      <c r="I432" s="58"/>
      <c r="J432" s="52"/>
      <c r="K432" s="52"/>
      <c r="L432" s="52"/>
    </row>
    <row r="433" spans="1:12">
      <c r="A433" s="82"/>
      <c r="B433" s="58"/>
      <c r="C433" s="58"/>
      <c r="D433" s="58"/>
      <c r="E433" s="58"/>
      <c r="F433" s="72"/>
      <c r="G433" s="58"/>
      <c r="H433" s="58"/>
      <c r="I433" s="58"/>
      <c r="J433" s="52"/>
      <c r="K433" s="52"/>
      <c r="L433" s="52"/>
    </row>
    <row r="434" spans="1:12">
      <c r="A434" s="52"/>
      <c r="B434" s="58"/>
      <c r="C434" s="58"/>
      <c r="D434" s="58"/>
      <c r="E434" s="58"/>
      <c r="F434" s="72"/>
      <c r="G434" s="58"/>
      <c r="H434" s="58"/>
      <c r="I434" s="58"/>
      <c r="J434" s="52"/>
      <c r="K434" s="52"/>
      <c r="L434" s="52"/>
    </row>
    <row r="435" spans="1:12">
      <c r="A435" s="52"/>
      <c r="B435" s="58"/>
      <c r="C435" s="58"/>
      <c r="D435" s="58"/>
      <c r="E435" s="58"/>
      <c r="F435" s="72"/>
      <c r="G435" s="58"/>
      <c r="H435" s="58"/>
      <c r="I435" s="58"/>
      <c r="J435" s="52"/>
      <c r="K435" s="52"/>
      <c r="L435" s="52"/>
    </row>
    <row r="436" spans="1:12">
      <c r="A436" s="52"/>
      <c r="B436" s="58"/>
      <c r="C436" s="58"/>
      <c r="D436" s="58"/>
      <c r="E436" s="58"/>
      <c r="F436" s="72"/>
      <c r="G436" s="58"/>
      <c r="H436" s="58"/>
      <c r="I436" s="58"/>
      <c r="J436" s="52"/>
      <c r="K436" s="52"/>
      <c r="L436" s="52"/>
    </row>
    <row r="437" spans="1:12">
      <c r="A437" s="52"/>
      <c r="B437" s="58"/>
      <c r="C437" s="58"/>
      <c r="D437" s="58"/>
      <c r="E437" s="58"/>
      <c r="F437" s="72"/>
      <c r="G437" s="58"/>
      <c r="H437" s="58"/>
      <c r="I437" s="58"/>
      <c r="J437" s="52"/>
      <c r="K437" s="52"/>
      <c r="L437" s="52"/>
    </row>
    <row r="438" spans="1:12">
      <c r="A438" s="52"/>
      <c r="B438" s="58"/>
      <c r="C438" s="58"/>
      <c r="D438" s="58"/>
      <c r="E438" s="58"/>
      <c r="F438" s="72"/>
      <c r="G438" s="58"/>
      <c r="H438" s="58"/>
      <c r="I438" s="58"/>
      <c r="J438" s="52"/>
      <c r="K438" s="52"/>
      <c r="L438" s="52"/>
    </row>
    <row r="439" spans="1:12">
      <c r="A439" s="52"/>
      <c r="B439" s="58"/>
      <c r="C439" s="58"/>
      <c r="D439" s="58"/>
      <c r="E439" s="58"/>
      <c r="F439" s="72"/>
      <c r="G439" s="58"/>
      <c r="H439" s="58"/>
      <c r="I439" s="58"/>
      <c r="J439" s="52"/>
      <c r="K439" s="52"/>
      <c r="L439" s="52"/>
    </row>
    <row r="440" spans="1:12">
      <c r="A440" s="82"/>
      <c r="B440" s="58"/>
      <c r="C440" s="58"/>
      <c r="D440" s="58"/>
      <c r="E440" s="58"/>
      <c r="F440" s="72"/>
      <c r="G440" s="58"/>
      <c r="H440" s="58"/>
      <c r="I440" s="58"/>
      <c r="J440" s="52"/>
      <c r="K440" s="52"/>
      <c r="L440" s="52"/>
    </row>
    <row r="441" spans="1:12">
      <c r="A441" s="82"/>
      <c r="B441" s="58"/>
      <c r="C441" s="58"/>
      <c r="D441" s="58"/>
      <c r="E441" s="58"/>
      <c r="F441" s="72"/>
      <c r="G441" s="58"/>
      <c r="H441" s="58"/>
      <c r="I441" s="58"/>
      <c r="J441" s="52"/>
      <c r="K441" s="52"/>
      <c r="L441" s="52"/>
    </row>
    <row r="442" spans="1:12">
      <c r="A442" s="84"/>
      <c r="B442" s="82"/>
      <c r="C442" s="82"/>
      <c r="D442" s="82"/>
      <c r="E442" s="58"/>
      <c r="F442" s="72"/>
      <c r="G442" s="58"/>
      <c r="H442" s="58"/>
      <c r="I442" s="58"/>
      <c r="J442" s="52"/>
      <c r="K442" s="52"/>
      <c r="L442" s="52"/>
    </row>
    <row r="443" spans="1:12">
      <c r="A443" s="82"/>
      <c r="B443" s="82"/>
      <c r="C443" s="82"/>
      <c r="D443" s="82"/>
      <c r="E443" s="58"/>
      <c r="F443" s="72"/>
      <c r="G443" s="58"/>
      <c r="H443" s="58"/>
      <c r="I443" s="58"/>
      <c r="J443" s="52"/>
      <c r="K443" s="52"/>
      <c r="L443" s="52"/>
    </row>
    <row r="444" spans="1:12">
      <c r="A444" s="82"/>
      <c r="B444" s="85"/>
      <c r="C444" s="85"/>
      <c r="D444" s="85"/>
      <c r="E444" s="58"/>
      <c r="F444" s="86"/>
      <c r="G444" s="58"/>
      <c r="H444" s="58"/>
      <c r="I444" s="58"/>
      <c r="J444" s="52"/>
      <c r="K444" s="52"/>
      <c r="L444" s="52"/>
    </row>
    <row r="445" spans="1:12">
      <c r="A445" s="82"/>
      <c r="B445" s="58"/>
      <c r="C445" s="58"/>
      <c r="D445" s="58"/>
      <c r="E445" s="58"/>
      <c r="F445" s="72"/>
      <c r="G445" s="58"/>
      <c r="H445" s="58"/>
      <c r="I445" s="58"/>
      <c r="J445" s="52"/>
      <c r="K445" s="52"/>
      <c r="L445" s="52"/>
    </row>
    <row r="446" spans="1:12">
      <c r="A446" s="82"/>
      <c r="B446" s="58"/>
      <c r="C446" s="58"/>
      <c r="D446" s="58"/>
      <c r="E446" s="58"/>
      <c r="F446" s="72"/>
      <c r="G446" s="58"/>
      <c r="H446" s="58"/>
      <c r="I446" s="58"/>
      <c r="J446" s="52"/>
      <c r="K446" s="52"/>
      <c r="L446" s="52"/>
    </row>
    <row r="447" spans="1:12">
      <c r="A447" s="82"/>
      <c r="B447" s="58"/>
      <c r="C447" s="58"/>
      <c r="D447" s="58"/>
      <c r="E447" s="58"/>
      <c r="F447" s="72"/>
      <c r="G447" s="58"/>
      <c r="H447" s="58"/>
      <c r="I447" s="58"/>
      <c r="J447" s="52"/>
      <c r="K447" s="52"/>
      <c r="L447" s="52"/>
    </row>
    <row r="448" spans="1:12">
      <c r="A448" s="82"/>
      <c r="B448" s="58"/>
      <c r="C448" s="58"/>
      <c r="D448" s="58"/>
      <c r="E448" s="58"/>
      <c r="F448" s="72"/>
      <c r="G448" s="58"/>
      <c r="H448" s="58"/>
      <c r="I448" s="58"/>
      <c r="J448" s="52"/>
      <c r="K448" s="52"/>
      <c r="L448" s="52"/>
    </row>
    <row r="449" spans="1:12">
      <c r="A449" s="82"/>
      <c r="B449" s="58"/>
      <c r="C449" s="58"/>
      <c r="D449" s="58"/>
      <c r="E449" s="58"/>
      <c r="F449" s="72"/>
      <c r="G449" s="58"/>
      <c r="H449" s="58"/>
      <c r="I449" s="58"/>
      <c r="J449" s="52"/>
      <c r="K449" s="52"/>
      <c r="L449" s="52"/>
    </row>
    <row r="450" spans="1:12">
      <c r="A450" s="82"/>
      <c r="B450" s="58"/>
      <c r="C450" s="58"/>
      <c r="D450" s="58"/>
      <c r="E450" s="58"/>
      <c r="F450" s="72"/>
      <c r="G450" s="58"/>
      <c r="H450" s="58"/>
      <c r="I450" s="58"/>
      <c r="J450" s="52"/>
      <c r="K450" s="52"/>
      <c r="L450" s="52"/>
    </row>
    <row r="451" spans="1:12">
      <c r="A451" s="82"/>
      <c r="B451" s="58"/>
      <c r="C451" s="58"/>
      <c r="D451" s="58"/>
      <c r="E451" s="58"/>
      <c r="F451" s="72"/>
      <c r="G451" s="58"/>
      <c r="H451" s="58"/>
      <c r="I451" s="58"/>
      <c r="J451" s="52"/>
      <c r="K451" s="52"/>
      <c r="L451" s="52"/>
    </row>
    <row r="452" spans="1:12">
      <c r="A452" s="82"/>
      <c r="B452" s="58"/>
      <c r="C452" s="58"/>
      <c r="D452" s="58"/>
      <c r="E452" s="58"/>
      <c r="F452" s="72"/>
      <c r="G452" s="58"/>
      <c r="H452" s="58"/>
      <c r="I452" s="58"/>
      <c r="J452" s="52"/>
      <c r="K452" s="52"/>
      <c r="L452" s="52"/>
    </row>
    <row r="453" spans="1:12">
      <c r="A453" s="82"/>
      <c r="B453" s="58"/>
      <c r="C453" s="58"/>
      <c r="D453" s="58"/>
      <c r="E453" s="58"/>
      <c r="F453" s="72"/>
      <c r="G453" s="58"/>
      <c r="H453" s="58"/>
      <c r="I453" s="58"/>
      <c r="J453" s="52"/>
      <c r="K453" s="52"/>
      <c r="L453" s="52"/>
    </row>
    <row r="454" spans="1:12">
      <c r="A454" s="82"/>
      <c r="B454" s="58"/>
      <c r="C454" s="58"/>
      <c r="D454" s="58"/>
      <c r="E454" s="58"/>
      <c r="F454" s="72"/>
      <c r="G454" s="58"/>
      <c r="H454" s="58"/>
      <c r="I454" s="58"/>
      <c r="J454" s="52"/>
      <c r="K454" s="52"/>
      <c r="L454" s="52"/>
    </row>
    <row r="455" spans="1:12">
      <c r="A455" s="82"/>
      <c r="B455" s="58"/>
      <c r="C455" s="58"/>
      <c r="D455" s="58"/>
      <c r="E455" s="58"/>
      <c r="F455" s="72"/>
      <c r="G455" s="58"/>
      <c r="H455" s="58"/>
      <c r="I455" s="58"/>
      <c r="J455" s="52"/>
      <c r="K455" s="52"/>
      <c r="L455" s="52"/>
    </row>
    <row r="456" spans="1:12">
      <c r="A456" s="82"/>
      <c r="B456" s="58"/>
      <c r="C456" s="58"/>
      <c r="D456" s="58"/>
      <c r="E456" s="58"/>
      <c r="F456" s="72"/>
      <c r="G456" s="58"/>
      <c r="H456" s="58"/>
      <c r="I456" s="58"/>
      <c r="J456" s="52"/>
      <c r="K456" s="52"/>
      <c r="L456" s="52"/>
    </row>
    <row r="457" spans="1:12">
      <c r="A457" s="82"/>
      <c r="B457" s="58"/>
      <c r="C457" s="58"/>
      <c r="D457" s="58"/>
      <c r="E457" s="58"/>
      <c r="F457" s="72"/>
      <c r="G457" s="58"/>
      <c r="H457" s="58"/>
      <c r="I457" s="58"/>
      <c r="J457" s="52"/>
      <c r="K457" s="52"/>
      <c r="L457" s="52"/>
    </row>
    <row r="458" spans="1:12">
      <c r="A458" s="82"/>
      <c r="B458" s="58"/>
      <c r="C458" s="58"/>
      <c r="D458" s="58"/>
      <c r="E458" s="58"/>
      <c r="F458" s="72"/>
      <c r="G458" s="58"/>
      <c r="H458" s="58"/>
      <c r="I458" s="58"/>
      <c r="J458" s="52"/>
      <c r="K458" s="52"/>
      <c r="L458" s="52"/>
    </row>
    <row r="459" spans="1:12">
      <c r="A459" s="82"/>
      <c r="B459" s="58"/>
      <c r="C459" s="58"/>
      <c r="D459" s="58"/>
      <c r="E459" s="58"/>
      <c r="F459" s="72"/>
      <c r="G459" s="58"/>
      <c r="H459" s="58"/>
      <c r="I459" s="58"/>
      <c r="J459" s="52"/>
      <c r="K459" s="52"/>
      <c r="L459" s="52"/>
    </row>
    <row r="460" spans="1:12">
      <c r="A460" s="82"/>
      <c r="B460" s="58"/>
      <c r="C460" s="58"/>
      <c r="D460" s="58"/>
      <c r="E460" s="58"/>
      <c r="F460" s="72"/>
      <c r="G460" s="58"/>
      <c r="H460" s="58"/>
      <c r="I460" s="58"/>
      <c r="J460" s="52"/>
      <c r="K460" s="52"/>
      <c r="L460" s="52"/>
    </row>
    <row r="461" spans="1:12">
      <c r="A461" s="82"/>
      <c r="B461" s="58"/>
      <c r="C461" s="58"/>
      <c r="D461" s="58"/>
      <c r="E461" s="58"/>
      <c r="F461" s="72"/>
      <c r="G461" s="58"/>
      <c r="H461" s="58"/>
      <c r="I461" s="58"/>
      <c r="J461" s="52"/>
      <c r="K461" s="52"/>
      <c r="L461" s="52"/>
    </row>
    <row r="462" spans="1:12">
      <c r="A462" s="82"/>
      <c r="B462" s="58"/>
      <c r="C462" s="58"/>
      <c r="D462" s="58"/>
      <c r="E462" s="58"/>
      <c r="F462" s="72"/>
      <c r="G462" s="58"/>
      <c r="H462" s="58"/>
      <c r="I462" s="58"/>
      <c r="J462" s="52"/>
      <c r="K462" s="52"/>
      <c r="L462" s="52"/>
    </row>
    <row r="463" spans="1:12">
      <c r="A463" s="82"/>
      <c r="B463" s="58"/>
      <c r="C463" s="58"/>
      <c r="D463" s="58"/>
      <c r="E463" s="58"/>
      <c r="F463" s="72"/>
      <c r="G463" s="58"/>
      <c r="H463" s="58"/>
      <c r="I463" s="58"/>
      <c r="J463" s="52"/>
      <c r="K463" s="52"/>
      <c r="L463" s="52"/>
    </row>
    <row r="464" spans="1:12">
      <c r="A464" s="82"/>
      <c r="B464" s="58"/>
      <c r="C464" s="58"/>
      <c r="D464" s="58"/>
      <c r="E464" s="58"/>
      <c r="F464" s="72"/>
      <c r="G464" s="58"/>
      <c r="H464" s="58"/>
      <c r="I464" s="58"/>
      <c r="J464" s="52"/>
      <c r="K464" s="52"/>
      <c r="L464" s="52"/>
    </row>
    <row r="465" spans="1:12">
      <c r="A465" s="82"/>
      <c r="B465" s="58"/>
      <c r="C465" s="58"/>
      <c r="D465" s="58"/>
      <c r="E465" s="58"/>
      <c r="F465" s="72"/>
      <c r="G465" s="58"/>
      <c r="H465" s="58"/>
      <c r="I465" s="58"/>
      <c r="J465" s="52"/>
      <c r="K465" s="52"/>
      <c r="L465" s="52"/>
    </row>
    <row r="466" spans="1:12">
      <c r="A466" s="82"/>
      <c r="B466" s="58"/>
      <c r="C466" s="58"/>
      <c r="D466" s="58"/>
      <c r="E466" s="58"/>
      <c r="F466" s="72"/>
      <c r="G466" s="58"/>
      <c r="H466" s="58"/>
      <c r="I466" s="58"/>
      <c r="J466" s="52"/>
      <c r="K466" s="52"/>
      <c r="L466" s="52"/>
    </row>
    <row r="467" spans="1:12">
      <c r="A467" s="82"/>
      <c r="B467" s="58"/>
      <c r="C467" s="58"/>
      <c r="D467" s="58"/>
      <c r="E467" s="58"/>
      <c r="F467" s="72"/>
      <c r="G467" s="58"/>
      <c r="H467" s="58"/>
      <c r="I467" s="58"/>
      <c r="J467" s="52"/>
      <c r="K467" s="52"/>
      <c r="L467" s="52"/>
    </row>
    <row r="468" spans="1:12">
      <c r="A468" s="82"/>
      <c r="B468" s="58"/>
      <c r="C468" s="58"/>
      <c r="D468" s="58"/>
      <c r="E468" s="58"/>
      <c r="F468" s="72"/>
      <c r="G468" s="58"/>
      <c r="H468" s="58"/>
      <c r="I468" s="58"/>
      <c r="J468" s="52"/>
      <c r="K468" s="52"/>
      <c r="L468" s="52"/>
    </row>
    <row r="469" spans="1:12">
      <c r="A469" s="1"/>
      <c r="B469" s="2"/>
      <c r="C469" s="2"/>
      <c r="D469" s="2"/>
      <c r="F469" s="12"/>
    </row>
    <row r="470" spans="1:12">
      <c r="A470" s="1"/>
      <c r="B470" s="2"/>
      <c r="C470" s="2"/>
      <c r="D470" s="2"/>
      <c r="F470" s="12"/>
    </row>
  </sheetData>
  <mergeCells count="29">
    <mergeCell ref="A73:A89"/>
    <mergeCell ref="A1:I2"/>
    <mergeCell ref="A3:A4"/>
    <mergeCell ref="B3:B4"/>
    <mergeCell ref="E3:E4"/>
    <mergeCell ref="F3:F4"/>
    <mergeCell ref="A5:A21"/>
    <mergeCell ref="A22:A38"/>
    <mergeCell ref="A39:A55"/>
    <mergeCell ref="A56:A72"/>
    <mergeCell ref="A277:A293"/>
    <mergeCell ref="A90:A106"/>
    <mergeCell ref="A107:A123"/>
    <mergeCell ref="A124:A140"/>
    <mergeCell ref="A141:A157"/>
    <mergeCell ref="A158:A174"/>
    <mergeCell ref="A175:A191"/>
    <mergeCell ref="A192:A208"/>
    <mergeCell ref="A209:A225"/>
    <mergeCell ref="A226:A242"/>
    <mergeCell ref="A243:A259"/>
    <mergeCell ref="A260:A276"/>
    <mergeCell ref="A396:A412"/>
    <mergeCell ref="A294:A310"/>
    <mergeCell ref="A311:A327"/>
    <mergeCell ref="A328:A344"/>
    <mergeCell ref="A345:A361"/>
    <mergeCell ref="A362:A378"/>
    <mergeCell ref="A379:A395"/>
  </mergeCells>
  <pageMargins left="0.7" right="0.7" top="0.75" bottom="0.75" header="0.3" footer="0.3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Source Data</vt:lpstr>
      <vt:lpstr>NewCapacityCosting</vt:lpstr>
      <vt:lpstr>Summaries</vt:lpstr>
      <vt:lpstr>NewCapacityCosting!Print_Area</vt:lpstr>
      <vt:lpstr>Summaries!Print_Area</vt:lpstr>
    </vt:vector>
  </TitlesOfParts>
  <Company>ISO New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Hu</dc:creator>
  <cp:lastModifiedBy>Tu Hu</cp:lastModifiedBy>
  <cp:lastPrinted>2012-11-05T21:40:01Z</cp:lastPrinted>
  <dcterms:created xsi:type="dcterms:W3CDTF">2012-10-12T13:17:25Z</dcterms:created>
  <dcterms:modified xsi:type="dcterms:W3CDTF">2012-11-07T15:31:42Z</dcterms:modified>
</cp:coreProperties>
</file>